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AppData\Local\Microsoft\Windows\INetCache\Content.Outlook\V8D51GOU\"/>
    </mc:Choice>
  </mc:AlternateContent>
  <xr:revisionPtr revIDLastSave="0" documentId="13_ncr:1_{665A908A-4298-4F73-9B85-3411ED14A802}" xr6:coauthVersionLast="36" xr6:coauthVersionMax="47" xr10:uidLastSave="{00000000-0000-0000-0000-000000000000}"/>
  <bookViews>
    <workbookView xWindow="0" yWindow="0" windowWidth="19200" windowHeight="7070" xr2:uid="{0D7AB324-66D1-43FC-9E86-1EB02B092D0F}"/>
  </bookViews>
  <sheets>
    <sheet name="Territory List" sheetId="2" r:id="rId1"/>
  </sheets>
  <definedNames>
    <definedName name="_xlnm._FilterDatabase" localSheetId="0" hidden="1">'Territory List'!$A$4:$G$220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6" i="2"/>
  <c r="F9" i="2"/>
  <c r="F11" i="2"/>
  <c r="F13" i="2"/>
  <c r="F14" i="2"/>
  <c r="F17" i="2"/>
  <c r="F18" i="2"/>
  <c r="F20" i="2"/>
  <c r="F21" i="2"/>
  <c r="F22" i="2"/>
  <c r="F24" i="2"/>
  <c r="F25" i="2"/>
  <c r="F26" i="2"/>
  <c r="F27" i="2"/>
  <c r="F28" i="2"/>
  <c r="F29" i="2"/>
  <c r="F30" i="2"/>
  <c r="F33" i="2"/>
  <c r="F35" i="2"/>
  <c r="F36" i="2"/>
  <c r="F37" i="2"/>
  <c r="F38" i="2"/>
  <c r="F39" i="2"/>
  <c r="F42" i="2"/>
  <c r="F43" i="2"/>
  <c r="F44" i="2"/>
  <c r="F46" i="2"/>
  <c r="F47" i="2"/>
  <c r="F48" i="2"/>
  <c r="F49" i="2"/>
  <c r="F50" i="2"/>
  <c r="F53" i="2"/>
  <c r="F57" i="2"/>
  <c r="F58" i="2"/>
  <c r="F60" i="2"/>
  <c r="F62" i="2"/>
  <c r="F63" i="2"/>
  <c r="F65" i="2"/>
  <c r="F66" i="2"/>
  <c r="F67" i="2"/>
  <c r="F70" i="2"/>
  <c r="F71" i="2"/>
  <c r="F72" i="2"/>
  <c r="F74" i="2"/>
  <c r="F76" i="2"/>
  <c r="F77" i="2"/>
  <c r="F78" i="2"/>
  <c r="F79" i="2"/>
  <c r="F80" i="2"/>
  <c r="F81" i="2"/>
  <c r="F83" i="2"/>
  <c r="F88" i="2"/>
  <c r="F90" i="2"/>
  <c r="F95" i="2"/>
  <c r="F96" i="2"/>
  <c r="F98" i="2"/>
  <c r="F99" i="2"/>
  <c r="F101" i="2"/>
  <c r="F104" i="2"/>
  <c r="F105" i="2"/>
  <c r="F108" i="2"/>
  <c r="F109" i="2"/>
  <c r="F110" i="2"/>
  <c r="F115" i="2"/>
  <c r="F116" i="2"/>
  <c r="F117" i="2"/>
  <c r="F118" i="2"/>
  <c r="F119" i="2"/>
  <c r="F121" i="2"/>
  <c r="F122" i="2"/>
  <c r="F123" i="2"/>
  <c r="F125" i="2"/>
  <c r="F126" i="2"/>
  <c r="F131" i="2"/>
  <c r="F132" i="2"/>
  <c r="F133" i="2"/>
  <c r="F134" i="2"/>
  <c r="F135" i="2"/>
  <c r="F138" i="2"/>
  <c r="F139" i="2"/>
  <c r="F140" i="2"/>
  <c r="F143" i="2"/>
  <c r="F148" i="2"/>
  <c r="F150" i="2"/>
  <c r="F151" i="2"/>
  <c r="F153" i="2"/>
  <c r="F156" i="2"/>
  <c r="F159" i="2"/>
  <c r="F160" i="2"/>
  <c r="F163" i="2"/>
  <c r="F164" i="2"/>
  <c r="F166" i="2"/>
  <c r="F167" i="2"/>
  <c r="F168" i="2"/>
  <c r="F170" i="2"/>
  <c r="F172" i="2"/>
  <c r="F173" i="2"/>
  <c r="F174" i="2"/>
  <c r="F175" i="2"/>
  <c r="F178" i="2"/>
  <c r="F179" i="2"/>
  <c r="F180" i="2"/>
  <c r="F182" i="2"/>
  <c r="F185" i="2"/>
  <c r="F187" i="2"/>
  <c r="F188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7" i="2"/>
  <c r="F208" i="2"/>
  <c r="F209" i="2"/>
  <c r="F210" i="2"/>
  <c r="F211" i="2"/>
  <c r="F212" i="2"/>
  <c r="F213" i="2"/>
  <c r="F214" i="2"/>
  <c r="F215" i="2"/>
  <c r="F216" i="2"/>
  <c r="F218" i="2"/>
  <c r="F219" i="2"/>
  <c r="F220" i="2"/>
  <c r="G220" i="2" l="1"/>
  <c r="G219" i="2"/>
  <c r="G218" i="2"/>
  <c r="G216" i="2"/>
  <c r="G215" i="2"/>
  <c r="G214" i="2"/>
  <c r="G213" i="2"/>
  <c r="G212" i="2"/>
  <c r="G211" i="2"/>
  <c r="G210" i="2"/>
  <c r="G209" i="2"/>
  <c r="G208" i="2"/>
  <c r="G207" i="2"/>
  <c r="G205" i="2"/>
  <c r="G204" i="2"/>
  <c r="G203" i="2"/>
  <c r="G202" i="2"/>
  <c r="G201" i="2"/>
  <c r="G200" i="2"/>
  <c r="G199" i="2"/>
  <c r="G197" i="2"/>
  <c r="G196" i="2"/>
  <c r="G195" i="2"/>
  <c r="G194" i="2"/>
  <c r="G193" i="2"/>
  <c r="G188" i="2"/>
  <c r="G187" i="2"/>
  <c r="G185" i="2"/>
  <c r="G182" i="2"/>
  <c r="G180" i="2"/>
  <c r="G179" i="2"/>
  <c r="G178" i="2"/>
  <c r="G175" i="2"/>
  <c r="G174" i="2"/>
  <c r="G173" i="2"/>
  <c r="G172" i="2"/>
  <c r="G170" i="2"/>
  <c r="G168" i="2"/>
  <c r="G167" i="2"/>
  <c r="G166" i="2"/>
  <c r="G164" i="2"/>
  <c r="G163" i="2"/>
  <c r="G160" i="2"/>
  <c r="G159" i="2"/>
  <c r="G156" i="2"/>
  <c r="G153" i="2"/>
  <c r="G151" i="2"/>
  <c r="G150" i="2"/>
  <c r="G148" i="2"/>
  <c r="G143" i="2"/>
  <c r="G140" i="2"/>
  <c r="G139" i="2"/>
  <c r="G138" i="2"/>
  <c r="G135" i="2"/>
  <c r="G134" i="2"/>
  <c r="G133" i="2"/>
  <c r="G132" i="2"/>
  <c r="G131" i="2"/>
  <c r="G126" i="2"/>
  <c r="G125" i="2"/>
  <c r="G123" i="2"/>
  <c r="G122" i="2"/>
  <c r="G121" i="2"/>
  <c r="G119" i="2"/>
  <c r="G118" i="2"/>
  <c r="G117" i="2"/>
  <c r="G116" i="2"/>
  <c r="G115" i="2"/>
  <c r="G110" i="2"/>
  <c r="G109" i="2"/>
  <c r="G108" i="2"/>
  <c r="G105" i="2"/>
  <c r="G104" i="2"/>
  <c r="G101" i="2"/>
  <c r="G99" i="2"/>
  <c r="G98" i="2"/>
  <c r="G96" i="2"/>
  <c r="G95" i="2"/>
  <c r="G90" i="2"/>
  <c r="G88" i="2"/>
  <c r="G83" i="2"/>
  <c r="G81" i="2"/>
  <c r="G80" i="2"/>
  <c r="G79" i="2"/>
  <c r="G78" i="2"/>
  <c r="G77" i="2"/>
  <c r="G76" i="2"/>
  <c r="G74" i="2"/>
  <c r="G72" i="2"/>
  <c r="G71" i="2"/>
  <c r="G70" i="2"/>
  <c r="G67" i="2"/>
  <c r="G66" i="2"/>
  <c r="G65" i="2"/>
  <c r="G63" i="2"/>
  <c r="G62" i="2"/>
  <c r="G60" i="2"/>
  <c r="G58" i="2"/>
  <c r="G57" i="2"/>
  <c r="G53" i="2"/>
  <c r="G50" i="2"/>
  <c r="G49" i="2"/>
  <c r="G48" i="2"/>
  <c r="G47" i="2"/>
  <c r="G46" i="2"/>
  <c r="G44" i="2"/>
  <c r="G43" i="2"/>
  <c r="G42" i="2"/>
  <c r="G39" i="2"/>
  <c r="G38" i="2"/>
  <c r="G37" i="2"/>
  <c r="G36" i="2"/>
  <c r="G35" i="2"/>
  <c r="G33" i="2"/>
  <c r="G30" i="2"/>
  <c r="G29" i="2"/>
  <c r="G28" i="2"/>
  <c r="G27" i="2"/>
  <c r="G26" i="2"/>
  <c r="G25" i="2"/>
  <c r="G24" i="2"/>
  <c r="G22" i="2"/>
  <c r="G21" i="2"/>
  <c r="G20" i="2"/>
  <c r="G18" i="2"/>
  <c r="G17" i="2"/>
  <c r="G14" i="2"/>
  <c r="G13" i="2"/>
  <c r="G11" i="2"/>
  <c r="G9" i="2"/>
  <c r="G6" i="2"/>
  <c r="G5" i="2"/>
  <c r="E1" i="2" l="1"/>
  <c r="E2" i="2"/>
  <c r="E220" i="2" l="1"/>
  <c r="E219" i="2"/>
  <c r="E218" i="2"/>
  <c r="E217" i="2"/>
  <c r="E216" i="2"/>
  <c r="E215" i="2"/>
  <c r="E214" i="2"/>
  <c r="E213" i="2"/>
  <c r="E212" i="2"/>
  <c r="E211" i="2"/>
  <c r="E210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7" i="2"/>
  <c r="E6" i="2"/>
  <c r="E5" i="2"/>
  <c r="E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4" authorId="0" shapeId="0" xr:uid="{D9F3F293-4DD9-4861-BA4E-121B302296D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converted in EUR</t>
        </r>
      </text>
    </comment>
    <comment ref="D6" authorId="0" shapeId="0" xr:uid="{83CD47C5-B3E1-49E3-9F2A-132ED78DB8E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2400 dzd</t>
        </r>
      </text>
    </comment>
    <comment ref="D9" authorId="0" shapeId="0" xr:uid="{DE018A5E-F4A7-4DE3-B0A7-FB423D97AFC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850AKZ</t>
        </r>
      </text>
    </comment>
    <comment ref="D12" authorId="0" shapeId="0" xr:uid="{3623A0EB-B01B-4A0D-B957-F45754ACFD5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Tax included</t>
        </r>
      </text>
    </comment>
    <comment ref="C14" authorId="0" shapeId="0" xr:uid="{D177C7A6-40F2-4C8B-918F-3C88F62532C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2020 last stats</t>
        </r>
      </text>
    </comment>
    <comment ref="C27" authorId="0" shapeId="0" xr:uid="{766DE71A-57FB-4A47-8B72-33532470D5D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2020 last stats</t>
        </r>
      </text>
    </comment>
    <comment ref="D31" authorId="0" shapeId="0" xr:uid="{4FE1E73F-4F1C-4719-8A28-0C2FBA4B5BB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Plastic EUR 8,52 / Digital EUR 5,68 </t>
        </r>
      </text>
    </comment>
    <comment ref="D39" authorId="0" shapeId="0" xr:uid="{F9D86908-A145-426C-B656-E5A2D42515F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 USD excluded VAT</t>
        </r>
      </text>
    </comment>
    <comment ref="D40" authorId="0" shapeId="0" xr:uid="{B6B78624-8DAE-43D0-BEB8-5C8C1D1472F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 CAD</t>
        </r>
      </text>
    </comment>
    <comment ref="C42" authorId="0" shapeId="0" xr:uid="{83CFFDC4-3E60-4660-93C9-6A195C61B2C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2020 last stats</t>
        </r>
      </text>
    </comment>
    <comment ref="D45" authorId="0" shapeId="0" xr:uid="{A1B1396C-2303-4701-8993-0CEBCDC98C3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Tax included</t>
        </r>
      </text>
    </comment>
    <comment ref="D56" authorId="0" shapeId="0" xr:uid="{304BD685-4638-405E-8CD3-DC52B601939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150 DKK </t>
        </r>
      </text>
    </comment>
    <comment ref="D59" authorId="0" shapeId="0" xr:uid="{D9149BBE-6B0E-4CB3-A0F8-55037D7798F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10$  </t>
        </r>
      </text>
    </comment>
    <comment ref="C63" authorId="0" shapeId="0" xr:uid="{64E529E6-80FC-4370-8EB1-B2FED556091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2011 last stats</t>
        </r>
      </text>
    </comment>
    <comment ref="D74" authorId="0" shapeId="0" xr:uid="{B7805879-8DF6-4E35-B82C-E471F70A29F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VAT excluded</t>
        </r>
      </text>
    </comment>
    <comment ref="D85" authorId="0" shapeId="0" xr:uid="{92517D86-0936-4456-896F-1C1DA112B8A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375 HUF</t>
        </r>
      </text>
    </comment>
    <comment ref="D86" authorId="0" shapeId="0" xr:uid="{9F462555-0110-4524-ACCD-309A8A10D99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ISK 1900</t>
        </r>
      </text>
    </comment>
    <comment ref="C89" authorId="0" shapeId="0" xr:uid="{A7A74A5A-4925-4756-9649-28D25FDE941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2020 last stats</t>
        </r>
      </text>
    </comment>
    <comment ref="D100" authorId="0" shapeId="0" xr:uid="{6FE31E92-813F-4A5C-85E3-AF78EEE6305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 USD</t>
        </r>
      </text>
    </comment>
    <comment ref="C101" authorId="0" shapeId="0" xr:uid="{13474E13-FE89-43DE-AAC8-2774F1D10A5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2020 last stats</t>
        </r>
      </text>
    </comment>
    <comment ref="C103" authorId="0" shapeId="0" xr:uid="{47CC9DBB-1D15-477A-90CD-0EC656DD5D4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2020 last stats</t>
        </r>
      </text>
    </comment>
    <comment ref="D107" authorId="0" shapeId="0" xr:uid="{18B5743C-9BA3-4250-A9CF-D22D907452A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It use to be 10 to 12 Euros depending on the rate of the dollar . With the devaluation of the LL if we stick to the old price the selling price is less than a Euro</t>
        </r>
      </text>
    </comment>
    <comment ref="D110" authorId="0" shapeId="0" xr:uid="{F0BE692D-CA6A-4558-B07E-D1A75E4A588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30 Libyan Dinars</t>
        </r>
      </text>
    </comment>
    <comment ref="D113" authorId="0" shapeId="0" xr:uid="{1D596B16-EB0B-4738-9451-22C6075C5D5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applied same as France as we haven't received the feedback from the Issuer</t>
        </r>
      </text>
    </comment>
    <comment ref="D124" authorId="0" shapeId="0" xr:uid="{D801690D-6B66-49BF-9D48-78877D8BEAD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215 MXN</t>
        </r>
      </text>
    </comment>
    <comment ref="D145" authorId="0" shapeId="0" xr:uid="{B29B2532-3FE6-438F-9B92-49CD15F5EA3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100 NOK</t>
        </r>
      </text>
    </comment>
    <comment ref="C146" authorId="0" shapeId="0" xr:uid="{51D1C066-1F02-4862-847F-C08583FA0E5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2020 last stats</t>
        </r>
      </text>
    </comment>
    <comment ref="C148" authorId="0" shapeId="0" xr:uid="{4D3A20DA-1FDD-49E4-BE7F-911B00E7BF9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2020 last stats</t>
        </r>
      </text>
    </comment>
    <comment ref="D152" authorId="0" shapeId="0" xr:uid="{E663EA4D-5D00-4320-A859-C792FDF9C09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12$ </t>
        </r>
      </text>
    </comment>
    <comment ref="C167" authorId="0" shapeId="0" xr:uid="{B56B9491-85E1-433E-BC19-AFE9BE5320D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2020 last stats</t>
        </r>
      </text>
    </comment>
    <comment ref="C175" authorId="0" shapeId="0" xr:uid="{A43B38BA-DEC8-45AA-B6FF-3862DFAFCB1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2018 last stats</t>
        </r>
      </text>
    </comment>
    <comment ref="C182" authorId="0" shapeId="0" xr:uid="{525A9CC2-9EC3-45F2-82E1-A5390935D91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2015 last stats</t>
        </r>
      </text>
    </comment>
    <comment ref="D184" authorId="0" shapeId="0" xr:uid="{D05281F0-F84C-4F82-B1A4-BACF9151FE7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1000 LKR  </t>
        </r>
      </text>
    </comment>
    <comment ref="D189" authorId="0" shapeId="0" xr:uid="{6C56DE39-82E6-495D-989C-EC3A9908D14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100SEK </t>
        </r>
      </text>
    </comment>
    <comment ref="C199" authorId="0" shapeId="0" xr:uid="{1A121459-6466-465E-B23D-81F4A763650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2020 last stats</t>
        </r>
      </text>
    </comment>
    <comment ref="D202" authorId="0" shapeId="0" xr:uid="{50C52779-18E9-4843-89CA-DDEA12ADF06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60.00  ₺</t>
        </r>
      </text>
    </comment>
    <comment ref="C203" authorId="0" shapeId="0" xr:uid="{E9F23FF6-753D-48C8-9E8E-DE30CBF5549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 last stats</t>
        </r>
      </text>
    </comment>
    <comment ref="C209" authorId="0" shapeId="0" xr:uid="{E095EB42-180B-4F00-8F31-783486B8C9B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2020, last stats</t>
        </r>
      </text>
    </comment>
    <comment ref="D210" authorId="0" shapeId="0" xr:uid="{3A2694EA-0B29-4F17-9F95-8CA770E45D3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£15 (plastic) £12.99 (virtual) </t>
        </r>
      </text>
    </comment>
    <comment ref="D212" authorId="0" shapeId="0" xr:uid="{E8655D28-5A1B-4AE9-8E91-D78E3FA6A59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depending on FX</t>
        </r>
      </text>
    </comment>
    <comment ref="C215" authorId="0" shapeId="0" xr:uid="{C1C08E72-2584-4471-96B3-1B97D5D121A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2011 last update</t>
        </r>
      </text>
    </comment>
    <comment ref="D215" authorId="0" shapeId="0" xr:uid="{4661D034-C814-4A6E-890C-73E7A2F255F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10$  </t>
        </r>
      </text>
    </comment>
    <comment ref="C218" authorId="0" shapeId="0" xr:uid="{E83F4581-1EE8-4AEE-AA92-E80C2FFFAD7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2013 last stats</t>
        </r>
      </text>
    </comment>
  </commentList>
</comments>
</file>

<file path=xl/sharedStrings.xml><?xml version="1.0" encoding="utf-8"?>
<sst xmlns="http://schemas.openxmlformats.org/spreadsheetml/2006/main" count="467" uniqueCount="234">
  <si>
    <t>Agrm. type</t>
  </si>
  <si>
    <t>none</t>
  </si>
  <si>
    <t>Indonesia</t>
  </si>
  <si>
    <t>Thailand (ex STA)</t>
  </si>
  <si>
    <t>Vietnam</t>
  </si>
  <si>
    <t>South Africa (ex STA)</t>
  </si>
  <si>
    <t>Myanmar*</t>
  </si>
  <si>
    <t>Ethiopia</t>
  </si>
  <si>
    <t>Sudan*</t>
  </si>
  <si>
    <t>Bolivia</t>
  </si>
  <si>
    <t>North Korea*</t>
  </si>
  <si>
    <t>Nepal</t>
  </si>
  <si>
    <t>Cuba</t>
  </si>
  <si>
    <t>Yemen*</t>
  </si>
  <si>
    <t>Tajikistan</t>
  </si>
  <si>
    <t>State of Palestine*</t>
  </si>
  <si>
    <t>Cambodia</t>
  </si>
  <si>
    <t>Mozambique</t>
  </si>
  <si>
    <t>Singapore (ex STA)</t>
  </si>
  <si>
    <t>Albania</t>
  </si>
  <si>
    <t>Benin</t>
  </si>
  <si>
    <t>Madagascar</t>
  </si>
  <si>
    <t>Guinea</t>
  </si>
  <si>
    <t>Burkina Faso</t>
  </si>
  <si>
    <t>Armenia</t>
  </si>
  <si>
    <t>Togo</t>
  </si>
  <si>
    <t>Mali</t>
  </si>
  <si>
    <t>Niger</t>
  </si>
  <si>
    <t>Burundi</t>
  </si>
  <si>
    <t>Zambia</t>
  </si>
  <si>
    <t>Namibia</t>
  </si>
  <si>
    <t>Turkmenistan</t>
  </si>
  <si>
    <t>Liberia</t>
  </si>
  <si>
    <t>Chad</t>
  </si>
  <si>
    <t>Lesotho</t>
  </si>
  <si>
    <t>Mauritania</t>
  </si>
  <si>
    <t>Timor-Leste</t>
  </si>
  <si>
    <t>Central African Republic</t>
  </si>
  <si>
    <t>Cabo Verde</t>
  </si>
  <si>
    <t>Barbados</t>
  </si>
  <si>
    <t>Malawi</t>
  </si>
  <si>
    <t>Eritrea</t>
  </si>
  <si>
    <t>Belize</t>
  </si>
  <si>
    <t>Grenada</t>
  </si>
  <si>
    <t>Guyana</t>
  </si>
  <si>
    <t>Bhutan</t>
  </si>
  <si>
    <t>Eswatini</t>
  </si>
  <si>
    <t>Comoros</t>
  </si>
  <si>
    <t>Gambia</t>
  </si>
  <si>
    <t>Djibouti</t>
  </si>
  <si>
    <t>Saint Kitts &amp; Nevis</t>
  </si>
  <si>
    <t>Saint Lucia</t>
  </si>
  <si>
    <t>U.S. Virgin Islands</t>
  </si>
  <si>
    <t>Sao Tome &amp; Principe</t>
  </si>
  <si>
    <t>Curaçao</t>
  </si>
  <si>
    <t>Antigua and Barbuda</t>
  </si>
  <si>
    <t>Seychelles</t>
  </si>
  <si>
    <t>Marshall Islands</t>
  </si>
  <si>
    <t>Aruba</t>
  </si>
  <si>
    <t>Bermuda</t>
  </si>
  <si>
    <t>Cayman Islands</t>
  </si>
  <si>
    <t>Monaco</t>
  </si>
  <si>
    <t>San Marino</t>
  </si>
  <si>
    <t>Palau</t>
  </si>
  <si>
    <t>British Virgin Islands</t>
  </si>
  <si>
    <t>Liechtenstein</t>
  </si>
  <si>
    <t>Turks and Caicos</t>
  </si>
  <si>
    <t>Montserrat</t>
  </si>
  <si>
    <t>Anguilla</t>
  </si>
  <si>
    <t>Holy See (Vatican)</t>
  </si>
  <si>
    <t>South Sudan</t>
  </si>
  <si>
    <t>American Samoa</t>
  </si>
  <si>
    <t>Bahamas</t>
  </si>
  <si>
    <t>Botswana</t>
  </si>
  <si>
    <t>Caribbean Netherlands</t>
  </si>
  <si>
    <t>Dominica</t>
  </si>
  <si>
    <t>Equatorial Guinea</t>
  </si>
  <si>
    <t>Fiji</t>
  </si>
  <si>
    <t>Gabon</t>
  </si>
  <si>
    <t>Guinea-Bissau</t>
  </si>
  <si>
    <t>Haiti</t>
  </si>
  <si>
    <t>Isle of Man</t>
  </si>
  <si>
    <t>Kiribati</t>
  </si>
  <si>
    <t>Laos</t>
  </si>
  <si>
    <t>Micronesia</t>
  </si>
  <si>
    <t>Nauru</t>
  </si>
  <si>
    <t>Nicaragua</t>
  </si>
  <si>
    <t>Niue</t>
  </si>
  <si>
    <t>Northern Mariana Islands</t>
  </si>
  <si>
    <t>Papua New Guinea</t>
  </si>
  <si>
    <t>Saint Barthelemy</t>
  </si>
  <si>
    <t>Saint Helena</t>
  </si>
  <si>
    <t>Saint Martin</t>
  </si>
  <si>
    <t>Samoa</t>
  </si>
  <si>
    <t>Sint Maarten</t>
  </si>
  <si>
    <t>Solomon Islands</t>
  </si>
  <si>
    <t>St. Vincent &amp; Grenadines</t>
  </si>
  <si>
    <t>Suriname</t>
  </si>
  <si>
    <t>Tokelau</t>
  </si>
  <si>
    <t>Tonga</t>
  </si>
  <si>
    <t>Trinidad and Tobago</t>
  </si>
  <si>
    <t>Tuvalu</t>
  </si>
  <si>
    <t>Vanuatu</t>
  </si>
  <si>
    <t>Western Sahara</t>
  </si>
  <si>
    <t>Egypt</t>
  </si>
  <si>
    <t>Argentina</t>
  </si>
  <si>
    <t>Brazil</t>
  </si>
  <si>
    <t>Canada</t>
  </si>
  <si>
    <t>Dominican Republic</t>
  </si>
  <si>
    <t>Mexico</t>
  </si>
  <si>
    <t>Peru</t>
  </si>
  <si>
    <t>Venezuela</t>
  </si>
  <si>
    <t>Hong Kong</t>
  </si>
  <si>
    <t>India</t>
  </si>
  <si>
    <t>Macau</t>
  </si>
  <si>
    <t>South Korea</t>
  </si>
  <si>
    <t>Taiwan</t>
  </si>
  <si>
    <t>Belgium</t>
  </si>
  <si>
    <t>Bulgaria</t>
  </si>
  <si>
    <t>Czech Republic</t>
  </si>
  <si>
    <t>Denmark</t>
  </si>
  <si>
    <t>Estonia</t>
  </si>
  <si>
    <t>Finland</t>
  </si>
  <si>
    <t>France</t>
  </si>
  <si>
    <t>Germany</t>
  </si>
  <si>
    <t>Hungary</t>
  </si>
  <si>
    <t>Ireland</t>
  </si>
  <si>
    <t>Kosovo</t>
  </si>
  <si>
    <t>Latvia</t>
  </si>
  <si>
    <t>Lithuania</t>
  </si>
  <si>
    <t>Luxembourg</t>
  </si>
  <si>
    <t>Malta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</si>
  <si>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</si>
  <si>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</si>
  <si>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</si>
  <si>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</si>
  <si>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</si>
  <si>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</si>
  <si>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</si>
  <si>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</si>
  <si>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</si>
  <si>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</si>
  <si>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</si>
  <si>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Ukraine</t>
  </si>
  <si>
    <t>United Kingdom</t>
  </si>
  <si>
    <t>Israel</t>
  </si>
  <si>
    <t>Lebanon</t>
  </si>
  <si>
    <t>United Arab Emirates</t>
  </si>
  <si>
    <t>ER</t>
  </si>
  <si>
    <t>Kenya</t>
  </si>
  <si>
    <t>Morocco</t>
  </si>
  <si>
    <t>Chile</t>
  </si>
  <si>
    <t>Panama</t>
  </si>
  <si>
    <t>USA</t>
  </si>
  <si>
    <t>Australia</t>
  </si>
  <si>
    <t>Japan</t>
  </si>
  <si>
    <t>New Zealand</t>
  </si>
  <si>
    <t>Pakistan</t>
  </si>
  <si>
    <t>Sri Lanka</t>
  </si>
  <si>
    <t>Uzbekistan</t>
  </si>
  <si>
    <t>Austria</t>
  </si>
  <si>
    <t>Croatia</t>
  </si>
  <si>
    <t>Cyprus</t>
  </si>
  <si>
    <t>Greece</t>
  </si>
  <si>
    <t>Iceland</t>
  </si>
  <si>
    <t>Italy</t>
  </si>
  <si>
    <t>Switzerland</t>
  </si>
  <si>
    <t>Turkey</t>
  </si>
  <si>
    <t xml:space="preserve">Bahrain </t>
  </si>
  <si>
    <t>Iran</t>
  </si>
  <si>
    <t>Kuwait</t>
  </si>
  <si>
    <t>Oman</t>
  </si>
  <si>
    <t>Qatar</t>
  </si>
  <si>
    <t>Saudi Arabia</t>
  </si>
  <si>
    <t>Syria</t>
  </si>
  <si>
    <t>PER</t>
  </si>
  <si>
    <t>Algeria</t>
  </si>
  <si>
    <t>Angola</t>
  </si>
  <si>
    <t>Cameroon</t>
  </si>
  <si>
    <t>Congo</t>
  </si>
  <si>
    <t>Ivory Coast</t>
  </si>
  <si>
    <t>Ghana</t>
  </si>
  <si>
    <t>Libya</t>
  </si>
  <si>
    <t>Mauritius</t>
  </si>
  <si>
    <t>Nigeria</t>
  </si>
  <si>
    <t>Rwanda</t>
  </si>
  <si>
    <t>Sierra Leone</t>
  </si>
  <si>
    <t>Senegal</t>
  </si>
  <si>
    <t>Somalia</t>
  </si>
  <si>
    <t>Tanzania</t>
  </si>
  <si>
    <t>Tunisia</t>
  </si>
  <si>
    <t>Uganda</t>
  </si>
  <si>
    <t>Zimbabwe</t>
  </si>
  <si>
    <t>Colombia</t>
  </si>
  <si>
    <t>Costa Rica</t>
  </si>
  <si>
    <t>Ecuador</t>
  </si>
  <si>
    <t>Guatemala</t>
  </si>
  <si>
    <t>Honduras</t>
  </si>
  <si>
    <t>Jamaica</t>
  </si>
  <si>
    <t>Paraguay</t>
  </si>
  <si>
    <t>Puerto Rico</t>
  </si>
  <si>
    <t>Uruguay</t>
  </si>
  <si>
    <t>Kazakhstan</t>
  </si>
  <si>
    <t>Kyrgyzstan</t>
  </si>
  <si>
    <t>Russia</t>
  </si>
  <si>
    <t>Bangladesh</t>
  </si>
  <si>
    <t>Brunei</t>
  </si>
  <si>
    <t>China</t>
  </si>
  <si>
    <t>Malaysia</t>
  </si>
  <si>
    <t xml:space="preserve">Maldives </t>
  </si>
  <si>
    <t>Philippines</t>
  </si>
  <si>
    <t>Andorra</t>
  </si>
  <si>
    <t>Belarus</t>
  </si>
  <si>
    <t>Bosnia and Herzegovina</t>
  </si>
  <si>
    <t>Moldova</t>
  </si>
  <si>
    <t>North Macedonia</t>
  </si>
  <si>
    <t>Iraq</t>
  </si>
  <si>
    <t>Jordan</t>
  </si>
  <si>
    <t>Azerbaijan</t>
  </si>
  <si>
    <t>Georgia</t>
  </si>
  <si>
    <t>AO</t>
  </si>
  <si>
    <t>Territory</t>
  </si>
  <si>
    <t>no data</t>
  </si>
  <si>
    <t xml:space="preserve"> no data</t>
  </si>
  <si>
    <t>29.76</t>
  </si>
  <si>
    <t>GDP (USD $) 2021</t>
  </si>
  <si>
    <t>between 6-8</t>
  </si>
  <si>
    <t>Suggested price (0,03% of GDP PPP)</t>
  </si>
  <si>
    <t>current ISIC card retail selling price (EUR)</t>
  </si>
  <si>
    <t>current %</t>
  </si>
  <si>
    <t>avg all</t>
  </si>
  <si>
    <t>avg AOs</t>
  </si>
  <si>
    <t>avg PERs, ERs</t>
  </si>
  <si>
    <t>ISIC price on an OT or on a markets with AOs only - 0,03% of GDP PPP, MIN 5 EUR, MAX 15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</si>
</sst>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%"/>
    <numFmt numFmtId="166" formatCode="_-* #,##0.00\ [$€-41B]_-;\-* #,##0.00\ [$€-41B]_-;_-* &quot;-&quot;??\ [$€-41B]_-;_-@_-"/>
    <numFmt numFmtId="167" formatCode="0.0000%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32">
    <xf numFmtId="0" fontId="0" fillId="0" borderId="0" xfId="0"/>
    <xf numFmtId="0" fontId="8" fillId="0" borderId="1" xfId="0" applyFont="1" applyBorder="1" applyAlignment="1">
      <alignment vertical="center"/>
    </xf>
    <xf numFmtId="0" fontId="7" fillId="0" borderId="1" xfId="0" applyFont="1" applyBorder="1"/>
    <xf numFmtId="0" fontId="0" fillId="2" borderId="0" xfId="0" applyFill="1"/>
    <xf numFmtId="1" fontId="7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165" fontId="10" fillId="0" borderId="0" xfId="2" applyNumberFormat="1" applyFont="1" applyAlignment="1">
      <alignment horizontal="center"/>
    </xf>
    <xf numFmtId="167" fontId="10" fillId="0" borderId="0" xfId="2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/>
    </xf>
    <xf numFmtId="167" fontId="0" fillId="0" borderId="1" xfId="2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66" fontId="4" fillId="0" borderId="1" xfId="1" applyNumberFormat="1" applyFont="1" applyFill="1" applyBorder="1" applyAlignment="1">
      <alignment horizontal="center"/>
    </xf>
    <xf numFmtId="167" fontId="4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/>
    </xf>
    <xf numFmtId="165" fontId="12" fillId="0" borderId="0" xfId="2" applyNumberFormat="1" applyFont="1" applyAlignment="1">
      <alignment horizontal="center"/>
    </xf>
    <xf numFmtId="1" fontId="12" fillId="0" borderId="1" xfId="0" applyNumberFormat="1" applyFont="1" applyBorder="1" applyAlignment="1">
      <alignment horizontal="center" wrapText="1"/>
    </xf>
    <xf numFmtId="166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72E-23E2-482E-BB73-BF4C86EECC69}">
  <dimension ref="A1:G230"/>
  <sheetViews>
    <sheetView tabSelected="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G4" sqref="G4"/>
    </sheetView>
  </sheetViews>
  <sheetFormatPr defaultRowHeight="14.5" x14ac:dyDescent="0.35"/>
  <cols>
    <col min="1" max="1" width="10.453125" customWidth="1"/>
    <col min="2" max="2" width="22.6328125" customWidth="1"/>
    <col min="3" max="4" width="16.81640625" style="5" customWidth="1"/>
    <col min="5" max="5" width="12.08984375" style="5" customWidth="1"/>
    <col min="6" max="6" width="16.81640625" style="5" customWidth="1"/>
    <col min="7" max="7" width="23.54296875" style="27" customWidth="1"/>
  </cols>
  <sheetData>
    <row r="1" spans="1:7" x14ac:dyDescent="0.35">
      <c r="D1" s="10" t="s">
        <v>232</v>
      </c>
      <c r="E1" s="9">
        <f>0.000377</f>
        <v>3.77E-4</v>
      </c>
    </row>
    <row r="2" spans="1:7" x14ac:dyDescent="0.35">
      <c r="D2" s="10" t="s">
        <v>231</v>
      </c>
      <c r="E2" s="9">
        <f>0.001378</f>
        <v>1.3780000000000001E-3</v>
      </c>
    </row>
    <row r="3" spans="1:7" x14ac:dyDescent="0.35">
      <c r="D3" s="10" t="s">
        <v>230</v>
      </c>
      <c r="E3" s="9">
        <f>AVERAGE(E5:E220)</f>
        <v>7.7366676087477779E-4</v>
      </c>
      <c r="F3" s="8">
        <v>2.9999999999999997E-4</v>
      </c>
      <c r="G3" s="28">
        <v>2.9999999999999997E-4</v>
      </c>
    </row>
    <row r="4" spans="1:7" ht="58" x14ac:dyDescent="0.35">
      <c r="A4" s="1" t="s">
        <v>0</v>
      </c>
      <c r="B4" s="2" t="s">
        <v>221</v>
      </c>
      <c r="C4" s="6" t="s">
        <v>225</v>
      </c>
      <c r="D4" s="7" t="s">
        <v>228</v>
      </c>
      <c r="E4" s="7" t="s">
        <v>229</v>
      </c>
      <c r="F4" s="4" t="s">
        <v>227</v>
      </c>
      <c r="G4" s="29" t="s">
        <v>233</v>
      </c>
    </row>
    <row r="5" spans="1:7" s="3" customFormat="1" x14ac:dyDescent="0.35">
      <c r="A5" s="11" t="s">
        <v>1</v>
      </c>
      <c r="B5" s="11" t="s">
        <v>19</v>
      </c>
      <c r="C5" s="12">
        <v>15646</v>
      </c>
      <c r="D5" s="13"/>
      <c r="E5" s="14" t="str">
        <f>IF(D5="","",D5/C5)</f>
        <v/>
      </c>
      <c r="F5" s="13">
        <f>C5*F$3</f>
        <v>4.6937999999999995</v>
      </c>
      <c r="G5" s="30">
        <f>IF(C5*G$3&lt;5,5,IF(C5*G$3&gt;15,15,ROUNDUP(C5*G$3,0)))</f>
        <v>5</v>
      </c>
    </row>
    <row r="6" spans="1:7" x14ac:dyDescent="0.35">
      <c r="A6" s="15" t="s">
        <v>220</v>
      </c>
      <c r="B6" s="15" t="s">
        <v>176</v>
      </c>
      <c r="C6" s="16">
        <v>12037.5</v>
      </c>
      <c r="D6" s="13">
        <v>16.66</v>
      </c>
      <c r="E6" s="14">
        <f>IF(D6="","",D6/C6)</f>
        <v>1.3840083073727934E-3</v>
      </c>
      <c r="F6" s="13">
        <f>C6*F$3</f>
        <v>3.6112499999999996</v>
      </c>
      <c r="G6" s="30">
        <f>IF(C6*G$3&lt;5,5,IF(C6*G$3&gt;15,15,ROUNDUP(C6*G$3,0)))</f>
        <v>5</v>
      </c>
    </row>
    <row r="7" spans="1:7" x14ac:dyDescent="0.35">
      <c r="A7" s="11" t="s">
        <v>1</v>
      </c>
      <c r="B7" s="11" t="s">
        <v>71</v>
      </c>
      <c r="C7" s="12" t="s">
        <v>223</v>
      </c>
      <c r="D7" s="13"/>
      <c r="E7" s="14" t="str">
        <f>IF(D7="","",D7/C7)</f>
        <v/>
      </c>
      <c r="F7" s="13"/>
      <c r="G7" s="30"/>
    </row>
    <row r="8" spans="1:7" x14ac:dyDescent="0.35">
      <c r="A8" s="15" t="s">
        <v>220</v>
      </c>
      <c r="B8" s="17" t="s">
        <v>211</v>
      </c>
      <c r="C8" s="16" t="s">
        <v>222</v>
      </c>
      <c r="D8" s="13">
        <v>6</v>
      </c>
      <c r="E8" s="14"/>
      <c r="F8" s="13"/>
      <c r="G8" s="30"/>
    </row>
    <row r="9" spans="1:7" x14ac:dyDescent="0.35">
      <c r="A9" s="15" t="s">
        <v>220</v>
      </c>
      <c r="B9" s="18" t="s">
        <v>177</v>
      </c>
      <c r="C9" s="16">
        <v>6581</v>
      </c>
      <c r="D9" s="13">
        <v>1.6</v>
      </c>
      <c r="E9" s="14">
        <f t="shared" ref="E9:E40" si="0">IF(D9="","",D9/C9)</f>
        <v>2.4312414526667681E-4</v>
      </c>
      <c r="F9" s="13">
        <f>C9*F$3</f>
        <v>1.9742999999999997</v>
      </c>
      <c r="G9" s="30">
        <f>IF(C9*G$3&lt;5,5,IF(C9*G$3&gt;15,15,ROUNDUP(C9*G$3,0)))</f>
        <v>5</v>
      </c>
    </row>
    <row r="10" spans="1:7" x14ac:dyDescent="0.35">
      <c r="A10" s="11" t="s">
        <v>1</v>
      </c>
      <c r="B10" s="11" t="s">
        <v>68</v>
      </c>
      <c r="C10" s="12" t="s">
        <v>222</v>
      </c>
      <c r="D10" s="13"/>
      <c r="E10" s="14" t="str">
        <f t="shared" si="0"/>
        <v/>
      </c>
      <c r="F10" s="13"/>
      <c r="G10" s="30"/>
    </row>
    <row r="11" spans="1:7" x14ac:dyDescent="0.35">
      <c r="A11" s="11" t="s">
        <v>1</v>
      </c>
      <c r="B11" s="11" t="s">
        <v>55</v>
      </c>
      <c r="C11" s="12">
        <v>19837.7</v>
      </c>
      <c r="D11" s="13"/>
      <c r="E11" s="14" t="str">
        <f t="shared" si="0"/>
        <v/>
      </c>
      <c r="F11" s="13">
        <f>C11*F$3</f>
        <v>5.9513099999999994</v>
      </c>
      <c r="G11" s="30">
        <f t="shared" ref="G11:G30" si="1">IF(C11*G$3&lt;5,5,IF(C11*G$3&gt;15,15,ROUNDUP(C11*G$3,0)))</f>
        <v>6</v>
      </c>
    </row>
    <row r="12" spans="1:7" x14ac:dyDescent="0.35">
      <c r="A12" s="15" t="s">
        <v>148</v>
      </c>
      <c r="B12" s="17" t="s">
        <v>105</v>
      </c>
      <c r="C12" s="16">
        <v>23627.4</v>
      </c>
      <c r="D12" s="13">
        <v>7.61</v>
      </c>
      <c r="E12" s="14">
        <f t="shared" si="0"/>
        <v>3.2208368250421121E-4</v>
      </c>
      <c r="F12" s="13"/>
      <c r="G12" s="30"/>
    </row>
    <row r="13" spans="1:7" x14ac:dyDescent="0.35">
      <c r="A13" s="11" t="s">
        <v>1</v>
      </c>
      <c r="B13" s="11" t="s">
        <v>24</v>
      </c>
      <c r="C13" s="12">
        <v>14630.2</v>
      </c>
      <c r="D13" s="13"/>
      <c r="E13" s="14" t="str">
        <f t="shared" si="0"/>
        <v/>
      </c>
      <c r="F13" s="13">
        <f>C13*F$3</f>
        <v>4.3890599999999997</v>
      </c>
      <c r="G13" s="30">
        <f t="shared" si="1"/>
        <v>5</v>
      </c>
    </row>
    <row r="14" spans="1:7" x14ac:dyDescent="0.35">
      <c r="A14" s="11" t="s">
        <v>1</v>
      </c>
      <c r="B14" s="11" t="s">
        <v>58</v>
      </c>
      <c r="C14" s="12">
        <v>31182.799999999999</v>
      </c>
      <c r="D14" s="13"/>
      <c r="E14" s="14" t="str">
        <f t="shared" si="0"/>
        <v/>
      </c>
      <c r="F14" s="13">
        <f>C14*F$3</f>
        <v>9.3548399999999994</v>
      </c>
      <c r="G14" s="30">
        <f t="shared" si="1"/>
        <v>10</v>
      </c>
    </row>
    <row r="15" spans="1:7" x14ac:dyDescent="0.35">
      <c r="A15" s="15" t="s">
        <v>175</v>
      </c>
      <c r="B15" s="19" t="s">
        <v>154</v>
      </c>
      <c r="C15" s="16">
        <v>55807.4</v>
      </c>
      <c r="D15" s="13">
        <v>20.43</v>
      </c>
      <c r="E15" s="14">
        <f t="shared" si="0"/>
        <v>3.6608048395015715E-4</v>
      </c>
      <c r="F15" s="13"/>
      <c r="G15" s="30"/>
    </row>
    <row r="16" spans="1:7" x14ac:dyDescent="0.35">
      <c r="A16" s="15" t="s">
        <v>175</v>
      </c>
      <c r="B16" s="19" t="s">
        <v>160</v>
      </c>
      <c r="C16" s="16">
        <v>58427.5</v>
      </c>
      <c r="D16" s="13">
        <v>15</v>
      </c>
      <c r="E16" s="14">
        <f t="shared" si="0"/>
        <v>2.5672842411535662E-4</v>
      </c>
      <c r="F16" s="13"/>
      <c r="G16" s="30"/>
    </row>
    <row r="17" spans="1:7" x14ac:dyDescent="0.35">
      <c r="A17" s="15" t="s">
        <v>220</v>
      </c>
      <c r="B17" s="17" t="s">
        <v>218</v>
      </c>
      <c r="C17" s="16">
        <v>15842.9</v>
      </c>
      <c r="D17" s="13">
        <v>10.73</v>
      </c>
      <c r="E17" s="14">
        <f t="shared" si="0"/>
        <v>6.7727499384582373E-4</v>
      </c>
      <c r="F17" s="13">
        <f>C17*F$3</f>
        <v>4.7528699999999997</v>
      </c>
      <c r="G17" s="30">
        <f t="shared" si="1"/>
        <v>5</v>
      </c>
    </row>
    <row r="18" spans="1:7" x14ac:dyDescent="0.35">
      <c r="A18" s="11" t="s">
        <v>1</v>
      </c>
      <c r="B18" s="11" t="s">
        <v>72</v>
      </c>
      <c r="C18" s="12">
        <v>34107.800000000003</v>
      </c>
      <c r="D18" s="13"/>
      <c r="E18" s="14" t="str">
        <f t="shared" si="0"/>
        <v/>
      </c>
      <c r="F18" s="13">
        <f>C18*F$3</f>
        <v>10.232340000000001</v>
      </c>
      <c r="G18" s="30">
        <f t="shared" si="1"/>
        <v>11</v>
      </c>
    </row>
    <row r="19" spans="1:7" x14ac:dyDescent="0.35">
      <c r="A19" s="15" t="s">
        <v>175</v>
      </c>
      <c r="B19" s="18" t="s">
        <v>168</v>
      </c>
      <c r="C19" s="16">
        <v>45411.1</v>
      </c>
      <c r="D19" s="13">
        <v>29.76</v>
      </c>
      <c r="E19" s="14">
        <f t="shared" si="0"/>
        <v>6.5534638007007102E-4</v>
      </c>
      <c r="F19" s="13"/>
      <c r="G19" s="30"/>
    </row>
    <row r="20" spans="1:7" x14ac:dyDescent="0.35">
      <c r="A20" s="15" t="s">
        <v>220</v>
      </c>
      <c r="B20" s="15" t="s">
        <v>205</v>
      </c>
      <c r="C20" s="16">
        <v>6613</v>
      </c>
      <c r="D20" s="13">
        <v>3.6</v>
      </c>
      <c r="E20" s="14">
        <f t="shared" si="0"/>
        <v>5.4438227733252689E-4</v>
      </c>
      <c r="F20" s="13">
        <f>C20*F$3</f>
        <v>1.9838999999999998</v>
      </c>
      <c r="G20" s="30">
        <f t="shared" si="1"/>
        <v>5</v>
      </c>
    </row>
    <row r="21" spans="1:7" x14ac:dyDescent="0.35">
      <c r="A21" s="11" t="s">
        <v>1</v>
      </c>
      <c r="B21" s="11" t="s">
        <v>39</v>
      </c>
      <c r="C21" s="12">
        <v>14816.9</v>
      </c>
      <c r="D21" s="13"/>
      <c r="E21" s="14" t="str">
        <f t="shared" si="0"/>
        <v/>
      </c>
      <c r="F21" s="13">
        <f>C21*F$3</f>
        <v>4.4450699999999994</v>
      </c>
      <c r="G21" s="30">
        <f t="shared" si="1"/>
        <v>5</v>
      </c>
    </row>
    <row r="22" spans="1:7" x14ac:dyDescent="0.35">
      <c r="A22" s="15" t="s">
        <v>220</v>
      </c>
      <c r="B22" s="20" t="s">
        <v>212</v>
      </c>
      <c r="C22" s="16">
        <v>21698.6</v>
      </c>
      <c r="D22" s="13">
        <v>11.4</v>
      </c>
      <c r="E22" s="14">
        <f t="shared" si="0"/>
        <v>5.2537951757256236E-4</v>
      </c>
      <c r="F22" s="13">
        <f>C22*F$3</f>
        <v>6.5095799999999988</v>
      </c>
      <c r="G22" s="30">
        <f t="shared" si="1"/>
        <v>7</v>
      </c>
    </row>
    <row r="23" spans="1:7" x14ac:dyDescent="0.35">
      <c r="A23" s="15" t="s">
        <v>148</v>
      </c>
      <c r="B23" s="19" t="s">
        <v>117</v>
      </c>
      <c r="C23" s="16">
        <v>58930.9</v>
      </c>
      <c r="D23" s="13">
        <v>12</v>
      </c>
      <c r="E23" s="14">
        <f t="shared" si="0"/>
        <v>2.0362831723255541E-4</v>
      </c>
      <c r="F23" s="13"/>
      <c r="G23" s="30"/>
    </row>
    <row r="24" spans="1:7" x14ac:dyDescent="0.35">
      <c r="A24" s="11" t="s">
        <v>1</v>
      </c>
      <c r="B24" s="11" t="s">
        <v>42</v>
      </c>
      <c r="C24" s="12">
        <v>6921.5</v>
      </c>
      <c r="D24" s="13"/>
      <c r="E24" s="14" t="str">
        <f t="shared" si="0"/>
        <v/>
      </c>
      <c r="F24" s="13">
        <f t="shared" ref="F24:F30" si="2">C24*F$3</f>
        <v>2.0764499999999999</v>
      </c>
      <c r="G24" s="30">
        <f t="shared" si="1"/>
        <v>5</v>
      </c>
    </row>
    <row r="25" spans="1:7" x14ac:dyDescent="0.35">
      <c r="A25" s="11" t="s">
        <v>1</v>
      </c>
      <c r="B25" s="11" t="s">
        <v>20</v>
      </c>
      <c r="C25" s="12">
        <v>3789.3</v>
      </c>
      <c r="D25" s="13"/>
      <c r="E25" s="14" t="str">
        <f t="shared" si="0"/>
        <v/>
      </c>
      <c r="F25" s="13">
        <f t="shared" si="2"/>
        <v>1.13679</v>
      </c>
      <c r="G25" s="30">
        <f t="shared" si="1"/>
        <v>5</v>
      </c>
    </row>
    <row r="26" spans="1:7" x14ac:dyDescent="0.35">
      <c r="A26" s="11" t="s">
        <v>1</v>
      </c>
      <c r="B26" s="11" t="s">
        <v>59</v>
      </c>
      <c r="C26" s="12">
        <v>85192.3</v>
      </c>
      <c r="D26" s="13"/>
      <c r="E26" s="14" t="str">
        <f t="shared" si="0"/>
        <v/>
      </c>
      <c r="F26" s="13">
        <f t="shared" si="2"/>
        <v>25.557689999999997</v>
      </c>
      <c r="G26" s="30">
        <f t="shared" si="1"/>
        <v>15</v>
      </c>
    </row>
    <row r="27" spans="1:7" x14ac:dyDescent="0.35">
      <c r="A27" s="11" t="s">
        <v>1</v>
      </c>
      <c r="B27" s="11" t="s">
        <v>45</v>
      </c>
      <c r="C27" s="12">
        <v>11129.3</v>
      </c>
      <c r="D27" s="13"/>
      <c r="E27" s="14" t="str">
        <f t="shared" si="0"/>
        <v/>
      </c>
      <c r="F27" s="13">
        <f t="shared" si="2"/>
        <v>3.3387899999999995</v>
      </c>
      <c r="G27" s="30">
        <f t="shared" si="1"/>
        <v>5</v>
      </c>
    </row>
    <row r="28" spans="1:7" x14ac:dyDescent="0.35">
      <c r="A28" s="11" t="s">
        <v>1</v>
      </c>
      <c r="B28" s="11" t="s">
        <v>9</v>
      </c>
      <c r="C28" s="12">
        <v>9030.4</v>
      </c>
      <c r="D28" s="13"/>
      <c r="E28" s="14" t="str">
        <f t="shared" si="0"/>
        <v/>
      </c>
      <c r="F28" s="13">
        <f t="shared" si="2"/>
        <v>2.7091199999999995</v>
      </c>
      <c r="G28" s="30">
        <f t="shared" si="1"/>
        <v>5</v>
      </c>
    </row>
    <row r="29" spans="1:7" x14ac:dyDescent="0.35">
      <c r="A29" s="15" t="s">
        <v>220</v>
      </c>
      <c r="B29" s="17" t="s">
        <v>213</v>
      </c>
      <c r="C29" s="16">
        <v>16846.5</v>
      </c>
      <c r="D29" s="13">
        <v>6</v>
      </c>
      <c r="E29" s="14">
        <f t="shared" si="0"/>
        <v>3.5615706526578221E-4</v>
      </c>
      <c r="F29" s="13">
        <f t="shared" si="2"/>
        <v>5.0539499999999995</v>
      </c>
      <c r="G29" s="30">
        <f t="shared" si="1"/>
        <v>6</v>
      </c>
    </row>
    <row r="30" spans="1:7" x14ac:dyDescent="0.35">
      <c r="A30" s="11" t="s">
        <v>1</v>
      </c>
      <c r="B30" s="11" t="s">
        <v>73</v>
      </c>
      <c r="C30" s="12">
        <v>17603.7</v>
      </c>
      <c r="D30" s="13"/>
      <c r="E30" s="14" t="str">
        <f t="shared" si="0"/>
        <v/>
      </c>
      <c r="F30" s="13">
        <f t="shared" si="2"/>
        <v>5.28111</v>
      </c>
      <c r="G30" s="30">
        <f t="shared" si="1"/>
        <v>6</v>
      </c>
    </row>
    <row r="31" spans="1:7" x14ac:dyDescent="0.35">
      <c r="A31" s="15" t="s">
        <v>148</v>
      </c>
      <c r="B31" s="17" t="s">
        <v>106</v>
      </c>
      <c r="C31" s="16">
        <v>16056</v>
      </c>
      <c r="D31" s="13">
        <v>5.28</v>
      </c>
      <c r="E31" s="14">
        <f t="shared" si="0"/>
        <v>3.2884902840059794E-4</v>
      </c>
      <c r="F31" s="13"/>
      <c r="G31" s="30"/>
    </row>
    <row r="32" spans="1:7" x14ac:dyDescent="0.35">
      <c r="A32" s="11" t="s">
        <v>1</v>
      </c>
      <c r="B32" s="11" t="s">
        <v>64</v>
      </c>
      <c r="C32" s="12" t="s">
        <v>222</v>
      </c>
      <c r="D32" s="13"/>
      <c r="E32" s="14" t="str">
        <f t="shared" si="0"/>
        <v/>
      </c>
      <c r="F32" s="13"/>
      <c r="G32" s="30"/>
    </row>
    <row r="33" spans="1:7" x14ac:dyDescent="0.35">
      <c r="A33" s="15" t="s">
        <v>220</v>
      </c>
      <c r="B33" s="20" t="s">
        <v>206</v>
      </c>
      <c r="C33" s="16">
        <v>66619.899999999994</v>
      </c>
      <c r="D33" s="13">
        <v>14.39</v>
      </c>
      <c r="E33" s="14">
        <f t="shared" si="0"/>
        <v>2.1600152506983652E-4</v>
      </c>
      <c r="F33" s="13">
        <f>C33*F$3</f>
        <v>19.985969999999998</v>
      </c>
      <c r="G33" s="30">
        <f t="shared" ref="G33:G39" si="3">IF(C33*G$3&lt;5,5,IF(C33*G$3&gt;15,15,ROUNDUP(C33*G$3,0)))</f>
        <v>15</v>
      </c>
    </row>
    <row r="34" spans="1:7" x14ac:dyDescent="0.35">
      <c r="A34" s="15" t="s">
        <v>148</v>
      </c>
      <c r="B34" s="17" t="s">
        <v>118</v>
      </c>
      <c r="C34" s="16">
        <v>26705.4</v>
      </c>
      <c r="D34" s="13">
        <v>10</v>
      </c>
      <c r="E34" s="14">
        <f t="shared" si="0"/>
        <v>3.7445610251110259E-4</v>
      </c>
      <c r="F34" s="13"/>
      <c r="G34" s="30"/>
    </row>
    <row r="35" spans="1:7" x14ac:dyDescent="0.35">
      <c r="A35" s="11" t="s">
        <v>1</v>
      </c>
      <c r="B35" s="11" t="s">
        <v>23</v>
      </c>
      <c r="C35" s="12">
        <v>2461.9</v>
      </c>
      <c r="D35" s="13"/>
      <c r="E35" s="14" t="str">
        <f t="shared" si="0"/>
        <v/>
      </c>
      <c r="F35" s="13">
        <f>C35*F$3</f>
        <v>0.73856999999999995</v>
      </c>
      <c r="G35" s="30">
        <f t="shared" si="3"/>
        <v>5</v>
      </c>
    </row>
    <row r="36" spans="1:7" x14ac:dyDescent="0.35">
      <c r="A36" s="11" t="s">
        <v>1</v>
      </c>
      <c r="B36" s="11" t="s">
        <v>28</v>
      </c>
      <c r="C36" s="12">
        <v>793.2</v>
      </c>
      <c r="D36" s="13"/>
      <c r="E36" s="14" t="str">
        <f t="shared" si="0"/>
        <v/>
      </c>
      <c r="F36" s="13">
        <f>C36*F$3</f>
        <v>0.23796</v>
      </c>
      <c r="G36" s="30">
        <f t="shared" si="3"/>
        <v>5</v>
      </c>
    </row>
    <row r="37" spans="1:7" x14ac:dyDescent="0.35">
      <c r="A37" s="11" t="s">
        <v>1</v>
      </c>
      <c r="B37" s="11" t="s">
        <v>38</v>
      </c>
      <c r="C37" s="12">
        <v>7028</v>
      </c>
      <c r="D37" s="13"/>
      <c r="E37" s="14" t="str">
        <f t="shared" si="0"/>
        <v/>
      </c>
      <c r="F37" s="13">
        <f>C37*F$3</f>
        <v>2.1083999999999996</v>
      </c>
      <c r="G37" s="30">
        <f t="shared" si="3"/>
        <v>5</v>
      </c>
    </row>
    <row r="38" spans="1:7" x14ac:dyDescent="0.35">
      <c r="A38" s="11" t="s">
        <v>1</v>
      </c>
      <c r="B38" s="11" t="s">
        <v>16</v>
      </c>
      <c r="C38" s="12">
        <v>4683</v>
      </c>
      <c r="D38" s="13"/>
      <c r="E38" s="14" t="str">
        <f t="shared" si="0"/>
        <v/>
      </c>
      <c r="F38" s="13">
        <f>C38*F$3</f>
        <v>1.4048999999999998</v>
      </c>
      <c r="G38" s="30">
        <f t="shared" si="3"/>
        <v>5</v>
      </c>
    </row>
    <row r="39" spans="1:7" x14ac:dyDescent="0.35">
      <c r="A39" s="15" t="s">
        <v>220</v>
      </c>
      <c r="B39" s="19" t="s">
        <v>178</v>
      </c>
      <c r="C39" s="16">
        <v>4064.5</v>
      </c>
      <c r="D39" s="13">
        <v>4.8</v>
      </c>
      <c r="E39" s="14">
        <f t="shared" si="0"/>
        <v>1.1809570672899495E-3</v>
      </c>
      <c r="F39" s="13">
        <f>C39*F$3</f>
        <v>1.2193499999999999</v>
      </c>
      <c r="G39" s="30">
        <f t="shared" si="3"/>
        <v>5</v>
      </c>
    </row>
    <row r="40" spans="1:7" x14ac:dyDescent="0.35">
      <c r="A40" s="15" t="s">
        <v>148</v>
      </c>
      <c r="B40" s="17" t="s">
        <v>107</v>
      </c>
      <c r="C40" s="16">
        <v>52085</v>
      </c>
      <c r="D40" s="13">
        <v>14.4</v>
      </c>
      <c r="E40" s="14">
        <f t="shared" si="0"/>
        <v>2.7647115292310645E-4</v>
      </c>
      <c r="F40" s="13"/>
      <c r="G40" s="30"/>
    </row>
    <row r="41" spans="1:7" x14ac:dyDescent="0.35">
      <c r="A41" s="11" t="s">
        <v>1</v>
      </c>
      <c r="B41" s="11" t="s">
        <v>74</v>
      </c>
      <c r="C41" s="12" t="s">
        <v>222</v>
      </c>
      <c r="D41" s="13"/>
      <c r="E41" s="14" t="str">
        <f t="shared" ref="E41:E72" si="4">IF(D41="","",D41/C41)</f>
        <v/>
      </c>
      <c r="F41" s="13"/>
      <c r="G41" s="30"/>
    </row>
    <row r="42" spans="1:7" x14ac:dyDescent="0.35">
      <c r="A42" s="11" t="s">
        <v>1</v>
      </c>
      <c r="B42" s="11" t="s">
        <v>60</v>
      </c>
      <c r="C42" s="12">
        <v>72481</v>
      </c>
      <c r="D42" s="13"/>
      <c r="E42" s="14" t="str">
        <f t="shared" si="4"/>
        <v/>
      </c>
      <c r="F42" s="13">
        <f>C42*F$3</f>
        <v>21.744299999999999</v>
      </c>
      <c r="G42" s="30">
        <f t="shared" ref="G42:G50" si="5">IF(C42*G$3&lt;5,5,IF(C42*G$3&gt;15,15,ROUNDUP(C42*G$3,0)))</f>
        <v>15</v>
      </c>
    </row>
    <row r="43" spans="1:7" x14ac:dyDescent="0.35">
      <c r="A43" s="11" t="s">
        <v>1</v>
      </c>
      <c r="B43" s="11" t="s">
        <v>37</v>
      </c>
      <c r="C43" s="12">
        <v>1020.5</v>
      </c>
      <c r="D43" s="13"/>
      <c r="E43" s="14" t="str">
        <f t="shared" si="4"/>
        <v/>
      </c>
      <c r="F43" s="13">
        <f>C43*F$3</f>
        <v>0.30614999999999998</v>
      </c>
      <c r="G43" s="30">
        <f t="shared" si="5"/>
        <v>5</v>
      </c>
    </row>
    <row r="44" spans="1:7" x14ac:dyDescent="0.35">
      <c r="A44" s="11" t="s">
        <v>1</v>
      </c>
      <c r="B44" s="11" t="s">
        <v>33</v>
      </c>
      <c r="C44" s="12">
        <v>1590.6</v>
      </c>
      <c r="D44" s="13"/>
      <c r="E44" s="14" t="str">
        <f t="shared" si="4"/>
        <v/>
      </c>
      <c r="F44" s="13">
        <f>C44*F$3</f>
        <v>0.47717999999999994</v>
      </c>
      <c r="G44" s="30">
        <f t="shared" si="5"/>
        <v>5</v>
      </c>
    </row>
    <row r="45" spans="1:7" x14ac:dyDescent="0.35">
      <c r="A45" s="15" t="s">
        <v>175</v>
      </c>
      <c r="B45" s="17" t="s">
        <v>151</v>
      </c>
      <c r="C45" s="16">
        <v>29104.1</v>
      </c>
      <c r="D45" s="13">
        <v>12.14</v>
      </c>
      <c r="E45" s="14">
        <f t="shared" si="4"/>
        <v>4.1712336062616612E-4</v>
      </c>
      <c r="F45" s="13"/>
      <c r="G45" s="30"/>
    </row>
    <row r="46" spans="1:7" x14ac:dyDescent="0.35">
      <c r="A46" s="15" t="s">
        <v>220</v>
      </c>
      <c r="B46" s="15" t="s">
        <v>207</v>
      </c>
      <c r="C46" s="16">
        <v>19338.2</v>
      </c>
      <c r="D46" s="21">
        <v>13.39</v>
      </c>
      <c r="E46" s="22">
        <f t="shared" si="4"/>
        <v>6.924119101053873E-4</v>
      </c>
      <c r="F46" s="13">
        <f>C46*F$3</f>
        <v>5.8014599999999996</v>
      </c>
      <c r="G46" s="30">
        <f t="shared" si="5"/>
        <v>6</v>
      </c>
    </row>
    <row r="47" spans="1:7" x14ac:dyDescent="0.35">
      <c r="A47" s="15" t="s">
        <v>220</v>
      </c>
      <c r="B47" s="17" t="s">
        <v>193</v>
      </c>
      <c r="C47" s="16">
        <v>16893.8</v>
      </c>
      <c r="D47" s="13">
        <v>6.89</v>
      </c>
      <c r="E47" s="14">
        <f t="shared" si="4"/>
        <v>4.0784193017556736E-4</v>
      </c>
      <c r="F47" s="13">
        <f>C47*F$3</f>
        <v>5.0681399999999996</v>
      </c>
      <c r="G47" s="30">
        <f t="shared" si="5"/>
        <v>6</v>
      </c>
    </row>
    <row r="48" spans="1:7" x14ac:dyDescent="0.35">
      <c r="A48" s="11" t="s">
        <v>1</v>
      </c>
      <c r="B48" s="11" t="s">
        <v>47</v>
      </c>
      <c r="C48" s="12">
        <v>3284.4</v>
      </c>
      <c r="D48" s="13"/>
      <c r="E48" s="14" t="str">
        <f t="shared" si="4"/>
        <v/>
      </c>
      <c r="F48" s="13">
        <f>C48*F$3</f>
        <v>0.98531999999999997</v>
      </c>
      <c r="G48" s="30">
        <f t="shared" si="5"/>
        <v>5</v>
      </c>
    </row>
    <row r="49" spans="1:7" x14ac:dyDescent="0.35">
      <c r="A49" s="15" t="s">
        <v>220</v>
      </c>
      <c r="B49" s="17" t="s">
        <v>179</v>
      </c>
      <c r="C49" s="16">
        <v>1218.8</v>
      </c>
      <c r="D49" s="13">
        <v>7.62</v>
      </c>
      <c r="E49" s="14">
        <f t="shared" si="4"/>
        <v>6.2520511978995733E-3</v>
      </c>
      <c r="F49" s="13">
        <f>C49*F$3</f>
        <v>0.36563999999999997</v>
      </c>
      <c r="G49" s="30">
        <f t="shared" si="5"/>
        <v>5</v>
      </c>
    </row>
    <row r="50" spans="1:7" x14ac:dyDescent="0.35">
      <c r="A50" s="15" t="s">
        <v>220</v>
      </c>
      <c r="B50" s="17" t="s">
        <v>194</v>
      </c>
      <c r="C50" s="16">
        <v>23387.1</v>
      </c>
      <c r="D50" s="13">
        <v>9.6</v>
      </c>
      <c r="E50" s="14">
        <f t="shared" si="4"/>
        <v>4.1048270200238595E-4</v>
      </c>
      <c r="F50" s="13">
        <f>C50*F$3</f>
        <v>7.0161299999999986</v>
      </c>
      <c r="G50" s="30">
        <f t="shared" si="5"/>
        <v>8</v>
      </c>
    </row>
    <row r="51" spans="1:7" x14ac:dyDescent="0.35">
      <c r="A51" s="15" t="s">
        <v>175</v>
      </c>
      <c r="B51" s="19" t="s">
        <v>161</v>
      </c>
      <c r="C51" s="16">
        <v>33800.6</v>
      </c>
      <c r="D51" s="13">
        <v>12.2</v>
      </c>
      <c r="E51" s="14">
        <f t="shared" si="4"/>
        <v>3.6094033833718929E-4</v>
      </c>
      <c r="F51" s="13"/>
      <c r="G51" s="30"/>
    </row>
    <row r="52" spans="1:7" x14ac:dyDescent="0.35">
      <c r="A52" s="11" t="s">
        <v>1</v>
      </c>
      <c r="B52" s="11" t="s">
        <v>12</v>
      </c>
      <c r="C52" s="12" t="s">
        <v>222</v>
      </c>
      <c r="D52" s="13"/>
      <c r="E52" s="14" t="str">
        <f t="shared" si="4"/>
        <v/>
      </c>
      <c r="F52" s="13"/>
      <c r="G52" s="30"/>
    </row>
    <row r="53" spans="1:7" x14ac:dyDescent="0.35">
      <c r="A53" s="11" t="s">
        <v>1</v>
      </c>
      <c r="B53" s="11" t="s">
        <v>54</v>
      </c>
      <c r="C53" s="12">
        <v>20681.2</v>
      </c>
      <c r="D53" s="13"/>
      <c r="E53" s="14" t="str">
        <f t="shared" si="4"/>
        <v/>
      </c>
      <c r="F53" s="13">
        <f>C53*F$3</f>
        <v>6.2043599999999994</v>
      </c>
      <c r="G53" s="30">
        <f t="shared" ref="G53:G81" si="6">IF(C53*G$3&lt;5,5,IF(C53*G$3&gt;15,15,ROUNDUP(C53*G$3,0)))</f>
        <v>7</v>
      </c>
    </row>
    <row r="54" spans="1:7" x14ac:dyDescent="0.35">
      <c r="A54" s="15" t="s">
        <v>175</v>
      </c>
      <c r="B54" s="17" t="s">
        <v>162</v>
      </c>
      <c r="C54" s="16">
        <v>42556.1</v>
      </c>
      <c r="D54" s="13">
        <v>15</v>
      </c>
      <c r="E54" s="14">
        <f t="shared" si="4"/>
        <v>3.5247590827166967E-4</v>
      </c>
      <c r="F54" s="13"/>
      <c r="G54" s="30"/>
    </row>
    <row r="55" spans="1:7" x14ac:dyDescent="0.35">
      <c r="A55" s="15" t="s">
        <v>148</v>
      </c>
      <c r="B55" s="17" t="s">
        <v>119</v>
      </c>
      <c r="C55" s="16">
        <v>44260.9</v>
      </c>
      <c r="D55" s="13">
        <v>20</v>
      </c>
      <c r="E55" s="14">
        <f t="shared" si="4"/>
        <v>4.5186609400170354E-4</v>
      </c>
      <c r="F55" s="13"/>
      <c r="G55" s="30"/>
    </row>
    <row r="56" spans="1:7" x14ac:dyDescent="0.35">
      <c r="A56" s="15" t="s">
        <v>148</v>
      </c>
      <c r="B56" s="17" t="s">
        <v>120</v>
      </c>
      <c r="C56" s="16">
        <v>64651.199999999997</v>
      </c>
      <c r="D56" s="13">
        <v>20.170000000000002</v>
      </c>
      <c r="E56" s="14">
        <f t="shared" si="4"/>
        <v>3.1198183483059871E-4</v>
      </c>
      <c r="F56" s="13"/>
      <c r="G56" s="30"/>
    </row>
    <row r="57" spans="1:7" x14ac:dyDescent="0.35">
      <c r="A57" s="11" t="s">
        <v>1</v>
      </c>
      <c r="B57" s="11" t="s">
        <v>49</v>
      </c>
      <c r="C57" s="12">
        <v>5925.8</v>
      </c>
      <c r="D57" s="13"/>
      <c r="E57" s="14" t="str">
        <f t="shared" si="4"/>
        <v/>
      </c>
      <c r="F57" s="13">
        <f>C57*F$3</f>
        <v>1.7777399999999999</v>
      </c>
      <c r="G57" s="30">
        <f t="shared" si="6"/>
        <v>5</v>
      </c>
    </row>
    <row r="58" spans="1:7" x14ac:dyDescent="0.35">
      <c r="A58" s="11" t="s">
        <v>1</v>
      </c>
      <c r="B58" s="11" t="s">
        <v>75</v>
      </c>
      <c r="C58" s="12">
        <v>11973.9</v>
      </c>
      <c r="D58" s="13"/>
      <c r="E58" s="14" t="str">
        <f t="shared" si="4"/>
        <v/>
      </c>
      <c r="F58" s="13">
        <f>C58*F$3</f>
        <v>3.5921699999999994</v>
      </c>
      <c r="G58" s="30">
        <f t="shared" si="6"/>
        <v>5</v>
      </c>
    </row>
    <row r="59" spans="1:7" x14ac:dyDescent="0.35">
      <c r="A59" s="15" t="s">
        <v>148</v>
      </c>
      <c r="B59" s="17" t="s">
        <v>108</v>
      </c>
      <c r="C59" s="16">
        <v>20769.2</v>
      </c>
      <c r="D59" s="13">
        <v>9.6</v>
      </c>
      <c r="E59" s="14">
        <f t="shared" si="4"/>
        <v>4.6222290699689922E-4</v>
      </c>
      <c r="F59" s="13"/>
      <c r="G59" s="30"/>
    </row>
    <row r="60" spans="1:7" x14ac:dyDescent="0.35">
      <c r="A60" s="15" t="s">
        <v>220</v>
      </c>
      <c r="B60" s="17" t="s">
        <v>195</v>
      </c>
      <c r="C60" s="16">
        <v>11661.2</v>
      </c>
      <c r="D60" s="13">
        <v>7.84</v>
      </c>
      <c r="E60" s="14">
        <f t="shared" si="4"/>
        <v>6.7231502761293856E-4</v>
      </c>
      <c r="F60" s="13">
        <f>C60*F$3</f>
        <v>3.4983599999999999</v>
      </c>
      <c r="G60" s="30">
        <f t="shared" si="6"/>
        <v>5</v>
      </c>
    </row>
    <row r="61" spans="1:7" x14ac:dyDescent="0.35">
      <c r="A61" s="15" t="s">
        <v>148</v>
      </c>
      <c r="B61" s="17" t="s">
        <v>104</v>
      </c>
      <c r="C61" s="16">
        <v>13316.2</v>
      </c>
      <c r="D61" s="13">
        <v>10</v>
      </c>
      <c r="E61" s="14">
        <f t="shared" si="4"/>
        <v>7.5096499001216558E-4</v>
      </c>
      <c r="F61" s="13"/>
      <c r="G61" s="30"/>
    </row>
    <row r="62" spans="1:7" x14ac:dyDescent="0.35">
      <c r="A62" s="11" t="s">
        <v>1</v>
      </c>
      <c r="B62" s="11" t="s">
        <v>76</v>
      </c>
      <c r="C62" s="12">
        <v>18127.2</v>
      </c>
      <c r="D62" s="13"/>
      <c r="E62" s="14" t="str">
        <f t="shared" si="4"/>
        <v/>
      </c>
      <c r="F62" s="13">
        <f>C62*F$3</f>
        <v>5.4381599999999999</v>
      </c>
      <c r="G62" s="30">
        <f t="shared" si="6"/>
        <v>6</v>
      </c>
    </row>
    <row r="63" spans="1:7" x14ac:dyDescent="0.35">
      <c r="A63" s="11" t="s">
        <v>1</v>
      </c>
      <c r="B63" s="11" t="s">
        <v>41</v>
      </c>
      <c r="C63" s="12">
        <v>1625.5</v>
      </c>
      <c r="D63" s="13"/>
      <c r="E63" s="14" t="str">
        <f t="shared" si="4"/>
        <v/>
      </c>
      <c r="F63" s="13">
        <f>C63*F$3</f>
        <v>0.48764999999999997</v>
      </c>
      <c r="G63" s="30">
        <f t="shared" si="6"/>
        <v>5</v>
      </c>
    </row>
    <row r="64" spans="1:7" x14ac:dyDescent="0.35">
      <c r="A64" s="15" t="s">
        <v>148</v>
      </c>
      <c r="B64" s="17" t="s">
        <v>121</v>
      </c>
      <c r="C64" s="16">
        <v>42191.5</v>
      </c>
      <c r="D64" s="13">
        <v>7.5</v>
      </c>
      <c r="E64" s="14">
        <f t="shared" si="4"/>
        <v>1.7776092340874346E-4</v>
      </c>
      <c r="F64" s="13"/>
      <c r="G64" s="30"/>
    </row>
    <row r="65" spans="1:7" x14ac:dyDescent="0.35">
      <c r="A65" s="11" t="s">
        <v>1</v>
      </c>
      <c r="B65" s="11" t="s">
        <v>46</v>
      </c>
      <c r="C65" s="12">
        <v>9815.7999999999993</v>
      </c>
      <c r="D65" s="13"/>
      <c r="E65" s="14" t="str">
        <f t="shared" si="4"/>
        <v/>
      </c>
      <c r="F65" s="13">
        <f>C65*F$3</f>
        <v>2.9447399999999995</v>
      </c>
      <c r="G65" s="30">
        <f t="shared" si="6"/>
        <v>5</v>
      </c>
    </row>
    <row r="66" spans="1:7" x14ac:dyDescent="0.35">
      <c r="A66" s="11" t="s">
        <v>1</v>
      </c>
      <c r="B66" s="11" t="s">
        <v>7</v>
      </c>
      <c r="C66" s="12">
        <v>2599.6999999999998</v>
      </c>
      <c r="D66" s="13"/>
      <c r="E66" s="14" t="str">
        <f t="shared" si="4"/>
        <v/>
      </c>
      <c r="F66" s="13">
        <f>C66*F$3</f>
        <v>0.77990999999999988</v>
      </c>
      <c r="G66" s="30">
        <f t="shared" si="6"/>
        <v>5</v>
      </c>
    </row>
    <row r="67" spans="1:7" x14ac:dyDescent="0.35">
      <c r="A67" s="11" t="s">
        <v>1</v>
      </c>
      <c r="B67" s="11" t="s">
        <v>77</v>
      </c>
      <c r="C67" s="12">
        <v>12059.8</v>
      </c>
      <c r="D67" s="13"/>
      <c r="E67" s="14" t="str">
        <f t="shared" si="4"/>
        <v/>
      </c>
      <c r="F67" s="13">
        <f>C67*F$3</f>
        <v>3.6179399999999995</v>
      </c>
      <c r="G67" s="30">
        <f t="shared" si="6"/>
        <v>5</v>
      </c>
    </row>
    <row r="68" spans="1:7" x14ac:dyDescent="0.35">
      <c r="A68" s="15" t="s">
        <v>148</v>
      </c>
      <c r="B68" s="17" t="s">
        <v>122</v>
      </c>
      <c r="C68" s="16">
        <v>55006.6</v>
      </c>
      <c r="D68" s="13">
        <v>10</v>
      </c>
      <c r="E68" s="14">
        <f t="shared" si="4"/>
        <v>1.8179636625423131E-4</v>
      </c>
      <c r="F68" s="13"/>
      <c r="G68" s="30"/>
    </row>
    <row r="69" spans="1:7" x14ac:dyDescent="0.35">
      <c r="A69" s="15" t="s">
        <v>148</v>
      </c>
      <c r="B69" s="17" t="s">
        <v>123</v>
      </c>
      <c r="C69" s="16">
        <v>50728.7</v>
      </c>
      <c r="D69" s="13">
        <v>13</v>
      </c>
      <c r="E69" s="14">
        <f t="shared" si="4"/>
        <v>2.562651911048381E-4</v>
      </c>
      <c r="F69" s="13"/>
      <c r="G69" s="30"/>
    </row>
    <row r="70" spans="1:7" x14ac:dyDescent="0.35">
      <c r="A70" s="11" t="s">
        <v>1</v>
      </c>
      <c r="B70" s="11" t="s">
        <v>78</v>
      </c>
      <c r="C70" s="12">
        <v>15597.5</v>
      </c>
      <c r="D70" s="13"/>
      <c r="E70" s="14" t="str">
        <f t="shared" si="4"/>
        <v/>
      </c>
      <c r="F70" s="13">
        <f>C70*F$3</f>
        <v>4.6792499999999997</v>
      </c>
      <c r="G70" s="30">
        <f t="shared" si="6"/>
        <v>5</v>
      </c>
    </row>
    <row r="71" spans="1:7" x14ac:dyDescent="0.35">
      <c r="A71" s="11" t="s">
        <v>1</v>
      </c>
      <c r="B71" s="11" t="s">
        <v>48</v>
      </c>
      <c r="C71" s="12">
        <v>2433.9</v>
      </c>
      <c r="D71" s="13"/>
      <c r="E71" s="14" t="str">
        <f t="shared" si="4"/>
        <v/>
      </c>
      <c r="F71" s="13">
        <f>C71*F$3</f>
        <v>0.73016999999999999</v>
      </c>
      <c r="G71" s="30">
        <f t="shared" si="6"/>
        <v>5</v>
      </c>
    </row>
    <row r="72" spans="1:7" x14ac:dyDescent="0.35">
      <c r="A72" s="15" t="s">
        <v>220</v>
      </c>
      <c r="B72" s="19" t="s">
        <v>219</v>
      </c>
      <c r="C72" s="16">
        <v>16997.099999999999</v>
      </c>
      <c r="D72" s="13">
        <v>2.82</v>
      </c>
      <c r="E72" s="14">
        <f t="shared" si="4"/>
        <v>1.6591065534708862E-4</v>
      </c>
      <c r="F72" s="13">
        <f>C72*F$3</f>
        <v>5.0991299999999988</v>
      </c>
      <c r="G72" s="30">
        <f t="shared" si="6"/>
        <v>6</v>
      </c>
    </row>
    <row r="73" spans="1:7" x14ac:dyDescent="0.35">
      <c r="A73" s="15" t="s">
        <v>148</v>
      </c>
      <c r="B73" s="17" t="s">
        <v>124</v>
      </c>
      <c r="C73" s="16">
        <v>57927.6</v>
      </c>
      <c r="D73" s="13">
        <v>15</v>
      </c>
      <c r="E73" s="14">
        <f t="shared" ref="E73:E87" si="7">IF(D73="","",D73/C73)</f>
        <v>2.5894392310401259E-4</v>
      </c>
      <c r="F73" s="13"/>
      <c r="G73" s="30"/>
    </row>
    <row r="74" spans="1:7" x14ac:dyDescent="0.35">
      <c r="A74" s="15" t="s">
        <v>220</v>
      </c>
      <c r="B74" s="20" t="s">
        <v>181</v>
      </c>
      <c r="C74" s="16">
        <v>6178.3</v>
      </c>
      <c r="D74" s="13">
        <v>8.83</v>
      </c>
      <c r="E74" s="14">
        <f t="shared" si="7"/>
        <v>1.4291957334541863E-3</v>
      </c>
      <c r="F74" s="13">
        <f>C74*F$3</f>
        <v>1.8534899999999999</v>
      </c>
      <c r="G74" s="30">
        <f t="shared" si="6"/>
        <v>5</v>
      </c>
    </row>
    <row r="75" spans="1:7" x14ac:dyDescent="0.35">
      <c r="A75" s="15" t="s">
        <v>175</v>
      </c>
      <c r="B75" s="17" t="s">
        <v>163</v>
      </c>
      <c r="C75" s="16">
        <v>31295.1</v>
      </c>
      <c r="D75" s="13">
        <v>15</v>
      </c>
      <c r="E75" s="14">
        <f t="shared" si="7"/>
        <v>4.7930826231582581E-4</v>
      </c>
      <c r="F75" s="13"/>
      <c r="G75" s="30"/>
    </row>
    <row r="76" spans="1:7" x14ac:dyDescent="0.35">
      <c r="A76" s="11" t="s">
        <v>1</v>
      </c>
      <c r="B76" s="11" t="s">
        <v>43</v>
      </c>
      <c r="C76" s="12">
        <v>16680.400000000001</v>
      </c>
      <c r="D76" s="13"/>
      <c r="E76" s="14" t="str">
        <f t="shared" si="7"/>
        <v/>
      </c>
      <c r="F76" s="13">
        <f t="shared" ref="F76:F81" si="8">C76*F$3</f>
        <v>5.0041200000000003</v>
      </c>
      <c r="G76" s="30">
        <f t="shared" si="6"/>
        <v>6</v>
      </c>
    </row>
    <row r="77" spans="1:7" x14ac:dyDescent="0.35">
      <c r="A77" s="15" t="s">
        <v>220</v>
      </c>
      <c r="B77" s="17" t="s">
        <v>196</v>
      </c>
      <c r="C77" s="16">
        <v>9769.2000000000007</v>
      </c>
      <c r="D77" s="13">
        <v>9.6</v>
      </c>
      <c r="E77" s="14">
        <f t="shared" si="7"/>
        <v>9.8268026041026897E-4</v>
      </c>
      <c r="F77" s="13">
        <f t="shared" si="8"/>
        <v>2.9307599999999998</v>
      </c>
      <c r="G77" s="30">
        <f t="shared" si="6"/>
        <v>5</v>
      </c>
    </row>
    <row r="78" spans="1:7" x14ac:dyDescent="0.35">
      <c r="A78" s="11" t="s">
        <v>1</v>
      </c>
      <c r="B78" s="11" t="s">
        <v>22</v>
      </c>
      <c r="C78" s="12">
        <v>2878.6</v>
      </c>
      <c r="D78" s="13"/>
      <c r="E78" s="14" t="str">
        <f t="shared" si="7"/>
        <v/>
      </c>
      <c r="F78" s="13">
        <f t="shared" si="8"/>
        <v>0.8635799999999999</v>
      </c>
      <c r="G78" s="30">
        <f t="shared" si="6"/>
        <v>5</v>
      </c>
    </row>
    <row r="79" spans="1:7" x14ac:dyDescent="0.35">
      <c r="A79" s="11" t="s">
        <v>1</v>
      </c>
      <c r="B79" s="11" t="s">
        <v>79</v>
      </c>
      <c r="C79" s="12">
        <v>2057.1</v>
      </c>
      <c r="D79" s="13"/>
      <c r="E79" s="14" t="str">
        <f t="shared" si="7"/>
        <v/>
      </c>
      <c r="F79" s="13">
        <f t="shared" si="8"/>
        <v>0.61712999999999996</v>
      </c>
      <c r="G79" s="30">
        <f t="shared" si="6"/>
        <v>5</v>
      </c>
    </row>
    <row r="80" spans="1:7" x14ac:dyDescent="0.35">
      <c r="A80" s="11" t="s">
        <v>1</v>
      </c>
      <c r="B80" s="11" t="s">
        <v>44</v>
      </c>
      <c r="C80" s="12">
        <v>24493.7</v>
      </c>
      <c r="D80" s="13"/>
      <c r="E80" s="14" t="str">
        <f t="shared" si="7"/>
        <v/>
      </c>
      <c r="F80" s="13">
        <f t="shared" si="8"/>
        <v>7.3481099999999993</v>
      </c>
      <c r="G80" s="30">
        <f t="shared" si="6"/>
        <v>8</v>
      </c>
    </row>
    <row r="81" spans="1:7" x14ac:dyDescent="0.35">
      <c r="A81" s="11" t="s">
        <v>1</v>
      </c>
      <c r="B81" s="11" t="s">
        <v>80</v>
      </c>
      <c r="C81" s="12">
        <v>3127.4</v>
      </c>
      <c r="D81" s="13"/>
      <c r="E81" s="14" t="str">
        <f t="shared" si="7"/>
        <v/>
      </c>
      <c r="F81" s="13">
        <f t="shared" si="8"/>
        <v>0.93821999999999994</v>
      </c>
      <c r="G81" s="30">
        <f t="shared" si="6"/>
        <v>5</v>
      </c>
    </row>
    <row r="82" spans="1:7" x14ac:dyDescent="0.35">
      <c r="A82" s="11" t="s">
        <v>1</v>
      </c>
      <c r="B82" s="11" t="s">
        <v>69</v>
      </c>
      <c r="C82" s="12" t="s">
        <v>222</v>
      </c>
      <c r="D82" s="13"/>
      <c r="E82" s="14" t="str">
        <f t="shared" si="7"/>
        <v/>
      </c>
      <c r="F82" s="13"/>
      <c r="G82" s="30"/>
    </row>
    <row r="83" spans="1:7" x14ac:dyDescent="0.35">
      <c r="A83" s="15" t="s">
        <v>220</v>
      </c>
      <c r="B83" s="17" t="s">
        <v>197</v>
      </c>
      <c r="C83" s="16">
        <v>6252.6</v>
      </c>
      <c r="D83" s="13">
        <v>9</v>
      </c>
      <c r="E83" s="14">
        <f t="shared" si="7"/>
        <v>1.4394012090970156E-3</v>
      </c>
      <c r="F83" s="13">
        <f>C83*F$3</f>
        <v>1.87578</v>
      </c>
      <c r="G83" s="30">
        <f t="shared" ref="G83:G90" si="9">IF(C83*G$3&lt;5,5,IF(C83*G$3&gt;15,15,ROUNDUP(C83*G$3,0)))</f>
        <v>5</v>
      </c>
    </row>
    <row r="84" spans="1:7" x14ac:dyDescent="0.35">
      <c r="A84" s="15" t="s">
        <v>148</v>
      </c>
      <c r="B84" s="17" t="s">
        <v>112</v>
      </c>
      <c r="C84" s="16">
        <v>65972.600000000006</v>
      </c>
      <c r="D84" s="13">
        <v>10</v>
      </c>
      <c r="E84" s="14">
        <f t="shared" si="7"/>
        <v>1.5157807938447171E-4</v>
      </c>
      <c r="F84" s="13"/>
      <c r="G84" s="30"/>
    </row>
    <row r="85" spans="1:7" x14ac:dyDescent="0.35">
      <c r="A85" s="15" t="s">
        <v>148</v>
      </c>
      <c r="B85" s="17" t="s">
        <v>125</v>
      </c>
      <c r="C85" s="16">
        <v>36752.5</v>
      </c>
      <c r="D85" s="13">
        <v>8</v>
      </c>
      <c r="E85" s="14">
        <f t="shared" si="7"/>
        <v>2.1767226719270798E-4</v>
      </c>
      <c r="F85" s="13"/>
      <c r="G85" s="30"/>
    </row>
    <row r="86" spans="1:7" x14ac:dyDescent="0.35">
      <c r="A86" s="15" t="s">
        <v>175</v>
      </c>
      <c r="B86" s="17" t="s">
        <v>164</v>
      </c>
      <c r="C86" s="16">
        <v>57646.400000000001</v>
      </c>
      <c r="D86" s="13">
        <v>13.5</v>
      </c>
      <c r="E86" s="14">
        <f t="shared" si="7"/>
        <v>2.3418634988481499E-4</v>
      </c>
      <c r="F86" s="13"/>
      <c r="G86" s="30"/>
    </row>
    <row r="87" spans="1:7" x14ac:dyDescent="0.35">
      <c r="A87" s="15" t="s">
        <v>148</v>
      </c>
      <c r="B87" s="17" t="s">
        <v>113</v>
      </c>
      <c r="C87" s="16">
        <v>7333.5</v>
      </c>
      <c r="D87" s="13">
        <v>5.9</v>
      </c>
      <c r="E87" s="14">
        <f t="shared" si="7"/>
        <v>8.0452716983704924E-4</v>
      </c>
      <c r="F87" s="13"/>
      <c r="G87" s="30"/>
    </row>
    <row r="88" spans="1:7" x14ac:dyDescent="0.35">
      <c r="A88" s="11" t="s">
        <v>1</v>
      </c>
      <c r="B88" s="11" t="s">
        <v>2</v>
      </c>
      <c r="C88" s="12">
        <v>12904.3</v>
      </c>
      <c r="D88" s="13" t="s">
        <v>226</v>
      </c>
      <c r="E88" s="14"/>
      <c r="F88" s="13">
        <f>C88*F$3</f>
        <v>3.8712899999999992</v>
      </c>
      <c r="G88" s="30">
        <f t="shared" si="9"/>
        <v>5</v>
      </c>
    </row>
    <row r="89" spans="1:7" x14ac:dyDescent="0.35">
      <c r="A89" s="15" t="s">
        <v>175</v>
      </c>
      <c r="B89" s="20" t="s">
        <v>169</v>
      </c>
      <c r="C89" s="16">
        <v>15791.2</v>
      </c>
      <c r="D89" s="13">
        <v>8</v>
      </c>
      <c r="E89" s="14">
        <f t="shared" ref="E89:E120" si="10">IF(D89="","",D89/C89)</f>
        <v>5.0661127716702969E-4</v>
      </c>
      <c r="F89" s="13"/>
      <c r="G89" s="30"/>
    </row>
    <row r="90" spans="1:7" x14ac:dyDescent="0.35">
      <c r="A90" s="15" t="s">
        <v>220</v>
      </c>
      <c r="B90" s="20" t="s">
        <v>216</v>
      </c>
      <c r="C90" s="16">
        <v>10408.9</v>
      </c>
      <c r="D90" s="13">
        <v>17</v>
      </c>
      <c r="E90" s="14">
        <f t="shared" si="10"/>
        <v>1.6332177271373538E-3</v>
      </c>
      <c r="F90" s="13">
        <f>C90*F$3</f>
        <v>3.1226699999999998</v>
      </c>
      <c r="G90" s="30">
        <f t="shared" si="9"/>
        <v>5</v>
      </c>
    </row>
    <row r="91" spans="1:7" x14ac:dyDescent="0.35">
      <c r="A91" s="15" t="s">
        <v>148</v>
      </c>
      <c r="B91" s="19" t="s">
        <v>126</v>
      </c>
      <c r="C91" s="16">
        <v>106455.8</v>
      </c>
      <c r="D91" s="13">
        <v>15</v>
      </c>
      <c r="E91" s="14">
        <f t="shared" si="10"/>
        <v>1.4090354870284193E-4</v>
      </c>
      <c r="F91" s="13"/>
      <c r="G91" s="30"/>
    </row>
    <row r="92" spans="1:7" x14ac:dyDescent="0.35">
      <c r="A92" s="11" t="s">
        <v>1</v>
      </c>
      <c r="B92" s="11" t="s">
        <v>81</v>
      </c>
      <c r="C92" s="12" t="s">
        <v>222</v>
      </c>
      <c r="D92" s="13"/>
      <c r="E92" s="14" t="str">
        <f t="shared" si="10"/>
        <v/>
      </c>
      <c r="F92" s="13"/>
      <c r="G92" s="30"/>
    </row>
    <row r="93" spans="1:7" x14ac:dyDescent="0.35">
      <c r="A93" s="15" t="s">
        <v>148</v>
      </c>
      <c r="B93" s="17" t="s">
        <v>145</v>
      </c>
      <c r="C93" s="16">
        <v>43721.599999999999</v>
      </c>
      <c r="D93" s="13">
        <v>14</v>
      </c>
      <c r="E93" s="14">
        <f t="shared" si="10"/>
        <v>3.2020786064553908E-4</v>
      </c>
      <c r="F93" s="13"/>
      <c r="G93" s="30"/>
    </row>
    <row r="94" spans="1:7" x14ac:dyDescent="0.35">
      <c r="A94" s="15" t="s">
        <v>175</v>
      </c>
      <c r="B94" s="17" t="s">
        <v>165</v>
      </c>
      <c r="C94" s="16">
        <v>45936</v>
      </c>
      <c r="D94" s="13">
        <v>13</v>
      </c>
      <c r="E94" s="14">
        <f t="shared" si="10"/>
        <v>2.8300243817485195E-4</v>
      </c>
      <c r="F94" s="13"/>
      <c r="G94" s="30"/>
    </row>
    <row r="95" spans="1:7" x14ac:dyDescent="0.35">
      <c r="A95" s="15" t="s">
        <v>220</v>
      </c>
      <c r="B95" s="20" t="s">
        <v>180</v>
      </c>
      <c r="C95" s="16">
        <v>5939.8</v>
      </c>
      <c r="D95" s="13">
        <v>8.83</v>
      </c>
      <c r="E95" s="14">
        <f t="shared" si="10"/>
        <v>1.4865820397993198E-3</v>
      </c>
      <c r="F95" s="13">
        <f>C95*F$3</f>
        <v>1.7819399999999999</v>
      </c>
      <c r="G95" s="30">
        <f t="shared" ref="G95:G110" si="11">IF(C95*G$3&lt;5,5,IF(C95*G$3&gt;15,15,ROUNDUP(C95*G$3,0)))</f>
        <v>5</v>
      </c>
    </row>
    <row r="96" spans="1:7" x14ac:dyDescent="0.35">
      <c r="A96" s="15" t="s">
        <v>220</v>
      </c>
      <c r="B96" s="20" t="s">
        <v>198</v>
      </c>
      <c r="C96" s="16">
        <v>10025.9</v>
      </c>
      <c r="D96" s="13">
        <v>7.4</v>
      </c>
      <c r="E96" s="14">
        <f t="shared" si="10"/>
        <v>7.380883511704686E-4</v>
      </c>
      <c r="F96" s="13">
        <f>C96*F$3</f>
        <v>3.0077699999999998</v>
      </c>
      <c r="G96" s="30">
        <f t="shared" si="11"/>
        <v>5</v>
      </c>
    </row>
    <row r="97" spans="1:7" x14ac:dyDescent="0.35">
      <c r="A97" s="15" t="s">
        <v>175</v>
      </c>
      <c r="B97" s="17" t="s">
        <v>155</v>
      </c>
      <c r="C97" s="16">
        <v>42940.4</v>
      </c>
      <c r="D97" s="13">
        <v>16</v>
      </c>
      <c r="E97" s="14">
        <f t="shared" si="10"/>
        <v>3.7260947732205567E-4</v>
      </c>
      <c r="F97" s="13"/>
      <c r="G97" s="30"/>
    </row>
    <row r="98" spans="1:7" x14ac:dyDescent="0.35">
      <c r="A98" s="15" t="s">
        <v>220</v>
      </c>
      <c r="B98" s="20" t="s">
        <v>217</v>
      </c>
      <c r="C98" s="16">
        <v>10952</v>
      </c>
      <c r="D98" s="13">
        <v>9.86</v>
      </c>
      <c r="E98" s="14">
        <f t="shared" si="10"/>
        <v>9.0029218407596781E-4</v>
      </c>
      <c r="F98" s="13">
        <f>C98*F$3</f>
        <v>3.2855999999999996</v>
      </c>
      <c r="G98" s="30">
        <f t="shared" si="11"/>
        <v>5</v>
      </c>
    </row>
    <row r="99" spans="1:7" x14ac:dyDescent="0.35">
      <c r="A99" s="15" t="s">
        <v>220</v>
      </c>
      <c r="B99" s="19" t="s">
        <v>202</v>
      </c>
      <c r="C99" s="16">
        <v>28600</v>
      </c>
      <c r="D99" s="13">
        <v>7.4</v>
      </c>
      <c r="E99" s="14">
        <f t="shared" si="10"/>
        <v>2.5874125874125877E-4</v>
      </c>
      <c r="F99" s="13">
        <f>C99*F$3</f>
        <v>8.58</v>
      </c>
      <c r="G99" s="30">
        <f t="shared" si="11"/>
        <v>9</v>
      </c>
    </row>
    <row r="100" spans="1:7" x14ac:dyDescent="0.35">
      <c r="A100" s="15" t="s">
        <v>175</v>
      </c>
      <c r="B100" s="19" t="s">
        <v>149</v>
      </c>
      <c r="C100" s="16">
        <v>5023.5</v>
      </c>
      <c r="D100" s="13">
        <v>4.8</v>
      </c>
      <c r="E100" s="14">
        <f t="shared" si="10"/>
        <v>9.5550910719617793E-4</v>
      </c>
      <c r="F100" s="13"/>
      <c r="G100" s="30"/>
    </row>
    <row r="101" spans="1:7" x14ac:dyDescent="0.35">
      <c r="A101" s="11" t="s">
        <v>1</v>
      </c>
      <c r="B101" s="11" t="s">
        <v>82</v>
      </c>
      <c r="C101" s="12">
        <v>2171.9</v>
      </c>
      <c r="D101" s="13"/>
      <c r="E101" s="14" t="str">
        <f t="shared" si="10"/>
        <v/>
      </c>
      <c r="F101" s="13">
        <f>C101*F$3</f>
        <v>0.65156999999999998</v>
      </c>
      <c r="G101" s="30">
        <f t="shared" si="11"/>
        <v>5</v>
      </c>
    </row>
    <row r="102" spans="1:7" x14ac:dyDescent="0.35">
      <c r="A102" s="15" t="s">
        <v>148</v>
      </c>
      <c r="B102" s="19" t="s">
        <v>127</v>
      </c>
      <c r="C102" s="16">
        <v>12721</v>
      </c>
      <c r="D102" s="13">
        <v>6</v>
      </c>
      <c r="E102" s="14">
        <f t="shared" si="10"/>
        <v>4.7166103293766216E-4</v>
      </c>
      <c r="F102" s="13"/>
      <c r="G102" s="30"/>
    </row>
    <row r="103" spans="1:7" x14ac:dyDescent="0.35">
      <c r="A103" s="15" t="s">
        <v>175</v>
      </c>
      <c r="B103" s="18" t="s">
        <v>170</v>
      </c>
      <c r="C103" s="16">
        <v>47303.1</v>
      </c>
      <c r="D103" s="13">
        <v>29.76</v>
      </c>
      <c r="E103" s="14">
        <f t="shared" si="10"/>
        <v>6.2913424278747063E-4</v>
      </c>
      <c r="F103" s="13"/>
      <c r="G103" s="30"/>
    </row>
    <row r="104" spans="1:7" x14ac:dyDescent="0.35">
      <c r="A104" s="15" t="s">
        <v>220</v>
      </c>
      <c r="B104" s="19" t="s">
        <v>203</v>
      </c>
      <c r="C104" s="16">
        <v>5287.8</v>
      </c>
      <c r="D104" s="13">
        <v>7.4</v>
      </c>
      <c r="E104" s="14">
        <f t="shared" si="10"/>
        <v>1.3994477854684369E-3</v>
      </c>
      <c r="F104" s="13">
        <f>C104*F$3</f>
        <v>1.5863399999999999</v>
      </c>
      <c r="G104" s="30">
        <f t="shared" si="11"/>
        <v>5</v>
      </c>
    </row>
    <row r="105" spans="1:7" x14ac:dyDescent="0.35">
      <c r="A105" s="11" t="s">
        <v>1</v>
      </c>
      <c r="B105" s="11" t="s">
        <v>83</v>
      </c>
      <c r="C105" s="12">
        <v>8674</v>
      </c>
      <c r="D105" s="13"/>
      <c r="E105" s="14" t="str">
        <f t="shared" si="10"/>
        <v/>
      </c>
      <c r="F105" s="13">
        <f>C105*F$3</f>
        <v>2.6021999999999998</v>
      </c>
      <c r="G105" s="30">
        <f t="shared" si="11"/>
        <v>5</v>
      </c>
    </row>
    <row r="106" spans="1:7" x14ac:dyDescent="0.35">
      <c r="A106" s="15" t="s">
        <v>148</v>
      </c>
      <c r="B106" s="17" t="s">
        <v>128</v>
      </c>
      <c r="C106" s="16">
        <v>34468.6</v>
      </c>
      <c r="D106" s="13">
        <v>7.1</v>
      </c>
      <c r="E106" s="14">
        <f t="shared" si="10"/>
        <v>2.0598457726742601E-4</v>
      </c>
      <c r="F106" s="13"/>
      <c r="G106" s="30"/>
    </row>
    <row r="107" spans="1:7" x14ac:dyDescent="0.35">
      <c r="A107" s="15" t="s">
        <v>148</v>
      </c>
      <c r="B107" s="19" t="s">
        <v>146</v>
      </c>
      <c r="C107" s="16">
        <v>10691.2</v>
      </c>
      <c r="D107" s="13">
        <v>1</v>
      </c>
      <c r="E107" s="14">
        <f t="shared" si="10"/>
        <v>9.3534869799461232E-5</v>
      </c>
      <c r="F107" s="13"/>
      <c r="G107" s="30"/>
    </row>
    <row r="108" spans="1:7" x14ac:dyDescent="0.35">
      <c r="A108" s="11" t="s">
        <v>1</v>
      </c>
      <c r="B108" s="11" t="s">
        <v>34</v>
      </c>
      <c r="C108" s="12">
        <v>2682.2</v>
      </c>
      <c r="D108" s="13"/>
      <c r="E108" s="14" t="str">
        <f t="shared" si="10"/>
        <v/>
      </c>
      <c r="F108" s="13">
        <f>C108*F$3</f>
        <v>0.80465999999999982</v>
      </c>
      <c r="G108" s="30">
        <f t="shared" si="11"/>
        <v>5</v>
      </c>
    </row>
    <row r="109" spans="1:7" x14ac:dyDescent="0.35">
      <c r="A109" s="11" t="s">
        <v>1</v>
      </c>
      <c r="B109" s="11" t="s">
        <v>32</v>
      </c>
      <c r="C109" s="12">
        <v>1552.8</v>
      </c>
      <c r="D109" s="13"/>
      <c r="E109" s="14" t="str">
        <f t="shared" si="10"/>
        <v/>
      </c>
      <c r="F109" s="13">
        <f>C109*F$3</f>
        <v>0.46583999999999992</v>
      </c>
      <c r="G109" s="30">
        <f t="shared" si="11"/>
        <v>5</v>
      </c>
    </row>
    <row r="110" spans="1:7" x14ac:dyDescent="0.35">
      <c r="A110" s="15" t="s">
        <v>220</v>
      </c>
      <c r="B110" s="20" t="s">
        <v>182</v>
      </c>
      <c r="C110" s="16">
        <v>23356.6</v>
      </c>
      <c r="D110" s="13">
        <v>5.87</v>
      </c>
      <c r="E110" s="14">
        <f t="shared" si="10"/>
        <v>2.5132082580512575E-4</v>
      </c>
      <c r="F110" s="13">
        <f>C110*F$3</f>
        <v>7.0069799999999987</v>
      </c>
      <c r="G110" s="30">
        <f t="shared" si="11"/>
        <v>8</v>
      </c>
    </row>
    <row r="111" spans="1:7" x14ac:dyDescent="0.35">
      <c r="A111" s="11" t="s">
        <v>1</v>
      </c>
      <c r="B111" s="11" t="s">
        <v>65</v>
      </c>
      <c r="C111" s="12" t="s">
        <v>222</v>
      </c>
      <c r="D111" s="13"/>
      <c r="E111" s="14" t="str">
        <f t="shared" si="10"/>
        <v/>
      </c>
      <c r="F111" s="13"/>
      <c r="G111" s="30"/>
    </row>
    <row r="112" spans="1:7" x14ac:dyDescent="0.35">
      <c r="A112" s="15" t="s">
        <v>148</v>
      </c>
      <c r="B112" s="17" t="s">
        <v>129</v>
      </c>
      <c r="C112" s="16">
        <v>42665.3</v>
      </c>
      <c r="D112" s="13">
        <v>11</v>
      </c>
      <c r="E112" s="14">
        <f t="shared" si="10"/>
        <v>2.5782075832116494E-4</v>
      </c>
      <c r="F112" s="13"/>
      <c r="G112" s="30"/>
    </row>
    <row r="113" spans="1:7" x14ac:dyDescent="0.35">
      <c r="A113" s="15" t="s">
        <v>148</v>
      </c>
      <c r="B113" s="19" t="s">
        <v>130</v>
      </c>
      <c r="C113" s="16">
        <v>134753.79999999999</v>
      </c>
      <c r="D113" s="13">
        <v>13</v>
      </c>
      <c r="E113" s="14">
        <f t="shared" si="10"/>
        <v>9.6472233065041584E-5</v>
      </c>
      <c r="F113" s="13"/>
      <c r="G113" s="30"/>
    </row>
    <row r="114" spans="1:7" x14ac:dyDescent="0.35">
      <c r="A114" s="15" t="s">
        <v>148</v>
      </c>
      <c r="B114" s="17" t="s">
        <v>114</v>
      </c>
      <c r="C114" s="16">
        <v>73802.2</v>
      </c>
      <c r="D114" s="13">
        <v>10</v>
      </c>
      <c r="E114" s="14">
        <f t="shared" si="10"/>
        <v>1.3549731579817404E-4</v>
      </c>
      <c r="F114" s="13"/>
      <c r="G114" s="30"/>
    </row>
    <row r="115" spans="1:7" x14ac:dyDescent="0.35">
      <c r="A115" s="11" t="s">
        <v>1</v>
      </c>
      <c r="B115" s="11" t="s">
        <v>21</v>
      </c>
      <c r="C115" s="12">
        <v>1635.4</v>
      </c>
      <c r="D115" s="13"/>
      <c r="E115" s="14" t="str">
        <f t="shared" si="10"/>
        <v/>
      </c>
      <c r="F115" s="13">
        <f>C115*F$3</f>
        <v>0.49062</v>
      </c>
      <c r="G115" s="30">
        <f t="shared" ref="G115:G126" si="12">IF(C115*G$3&lt;5,5,IF(C115*G$3&gt;15,15,ROUNDUP(C115*G$3,0)))</f>
        <v>5</v>
      </c>
    </row>
    <row r="116" spans="1:7" x14ac:dyDescent="0.35">
      <c r="A116" s="11" t="s">
        <v>1</v>
      </c>
      <c r="B116" s="11" t="s">
        <v>40</v>
      </c>
      <c r="C116" s="12">
        <v>1658.3</v>
      </c>
      <c r="D116" s="13"/>
      <c r="E116" s="14" t="str">
        <f t="shared" si="10"/>
        <v/>
      </c>
      <c r="F116" s="13">
        <f>C116*F$3</f>
        <v>0.49748999999999993</v>
      </c>
      <c r="G116" s="30">
        <f t="shared" si="12"/>
        <v>5</v>
      </c>
    </row>
    <row r="117" spans="1:7" x14ac:dyDescent="0.35">
      <c r="A117" s="15" t="s">
        <v>220</v>
      </c>
      <c r="B117" s="15" t="s">
        <v>208</v>
      </c>
      <c r="C117" s="16">
        <v>29617.3</v>
      </c>
      <c r="D117" s="13">
        <v>10.69</v>
      </c>
      <c r="E117" s="14">
        <f t="shared" si="10"/>
        <v>3.6093769519841444E-4</v>
      </c>
      <c r="F117" s="13">
        <f>C117*F$3</f>
        <v>8.8851899999999997</v>
      </c>
      <c r="G117" s="30">
        <f t="shared" si="12"/>
        <v>9</v>
      </c>
    </row>
    <row r="118" spans="1:7" x14ac:dyDescent="0.35">
      <c r="A118" s="15" t="s">
        <v>220</v>
      </c>
      <c r="B118" s="17" t="s">
        <v>209</v>
      </c>
      <c r="C118" s="16">
        <v>18232.2</v>
      </c>
      <c r="D118" s="13">
        <v>13.02</v>
      </c>
      <c r="E118" s="14">
        <f t="shared" si="10"/>
        <v>7.1412117023727248E-4</v>
      </c>
      <c r="F118" s="13">
        <f>C118*F$3</f>
        <v>5.4696599999999993</v>
      </c>
      <c r="G118" s="30">
        <f t="shared" si="12"/>
        <v>6</v>
      </c>
    </row>
    <row r="119" spans="1:7" x14ac:dyDescent="0.35">
      <c r="A119" s="11" t="s">
        <v>1</v>
      </c>
      <c r="B119" s="11" t="s">
        <v>26</v>
      </c>
      <c r="C119" s="12">
        <v>2447.3000000000002</v>
      </c>
      <c r="D119" s="13"/>
      <c r="E119" s="14" t="str">
        <f t="shared" si="10"/>
        <v/>
      </c>
      <c r="F119" s="13">
        <f>C119*F$3</f>
        <v>0.73419000000000001</v>
      </c>
      <c r="G119" s="30">
        <f t="shared" si="12"/>
        <v>5</v>
      </c>
    </row>
    <row r="120" spans="1:7" x14ac:dyDescent="0.35">
      <c r="A120" s="15" t="s">
        <v>148</v>
      </c>
      <c r="B120" s="17" t="s">
        <v>131</v>
      </c>
      <c r="C120" s="16">
        <v>47714.5</v>
      </c>
      <c r="D120" s="13">
        <v>7</v>
      </c>
      <c r="E120" s="14">
        <f t="shared" si="10"/>
        <v>1.4670592796738936E-4</v>
      </c>
      <c r="F120" s="13"/>
      <c r="G120" s="30"/>
    </row>
    <row r="121" spans="1:7" x14ac:dyDescent="0.35">
      <c r="A121" s="11" t="s">
        <v>1</v>
      </c>
      <c r="B121" s="11" t="s">
        <v>57</v>
      </c>
      <c r="C121" s="12">
        <v>4181.5</v>
      </c>
      <c r="D121" s="13"/>
      <c r="E121" s="14" t="str">
        <f t="shared" ref="E121:E152" si="13">IF(D121="","",D121/C121)</f>
        <v/>
      </c>
      <c r="F121" s="13">
        <f>C121*F$3</f>
        <v>1.2544499999999998</v>
      </c>
      <c r="G121" s="30">
        <f t="shared" si="12"/>
        <v>5</v>
      </c>
    </row>
    <row r="122" spans="1:7" x14ac:dyDescent="0.35">
      <c r="A122" s="11" t="s">
        <v>1</v>
      </c>
      <c r="B122" s="11" t="s">
        <v>35</v>
      </c>
      <c r="C122" s="12">
        <v>5591.8</v>
      </c>
      <c r="D122" s="13"/>
      <c r="E122" s="14" t="str">
        <f t="shared" si="13"/>
        <v/>
      </c>
      <c r="F122" s="13">
        <f>C122*F$3</f>
        <v>1.6775399999999998</v>
      </c>
      <c r="G122" s="30">
        <f t="shared" si="12"/>
        <v>5</v>
      </c>
    </row>
    <row r="123" spans="1:7" x14ac:dyDescent="0.35">
      <c r="A123" s="15" t="s">
        <v>220</v>
      </c>
      <c r="B123" s="17" t="s">
        <v>183</v>
      </c>
      <c r="C123" s="16">
        <v>22240.1</v>
      </c>
      <c r="D123" s="13">
        <v>6.04</v>
      </c>
      <c r="E123" s="14">
        <f t="shared" si="13"/>
        <v>2.7158151267305452E-4</v>
      </c>
      <c r="F123" s="13">
        <f>C123*F$3</f>
        <v>6.6720299999999986</v>
      </c>
      <c r="G123" s="30">
        <f t="shared" si="12"/>
        <v>7</v>
      </c>
    </row>
    <row r="124" spans="1:7" x14ac:dyDescent="0.35">
      <c r="A124" s="15" t="s">
        <v>148</v>
      </c>
      <c r="B124" s="17" t="s">
        <v>109</v>
      </c>
      <c r="C124" s="16">
        <v>20036.5</v>
      </c>
      <c r="D124" s="13">
        <v>10.66</v>
      </c>
      <c r="E124" s="14">
        <f t="shared" si="13"/>
        <v>5.3202904698924469E-4</v>
      </c>
      <c r="F124" s="13"/>
      <c r="G124" s="30"/>
    </row>
    <row r="125" spans="1:7" x14ac:dyDescent="0.35">
      <c r="A125" s="11" t="s">
        <v>1</v>
      </c>
      <c r="B125" s="11" t="s">
        <v>84</v>
      </c>
      <c r="C125" s="12">
        <v>3544.2</v>
      </c>
      <c r="D125" s="13"/>
      <c r="E125" s="14" t="str">
        <f t="shared" si="13"/>
        <v/>
      </c>
      <c r="F125" s="13">
        <f>C125*F$3</f>
        <v>1.0632599999999999</v>
      </c>
      <c r="G125" s="30">
        <f t="shared" si="12"/>
        <v>5</v>
      </c>
    </row>
    <row r="126" spans="1:7" x14ac:dyDescent="0.35">
      <c r="A126" s="15" t="s">
        <v>220</v>
      </c>
      <c r="B126" s="17" t="s">
        <v>214</v>
      </c>
      <c r="C126" s="16">
        <v>15637.2</v>
      </c>
      <c r="D126" s="13">
        <v>7.68</v>
      </c>
      <c r="E126" s="14">
        <f t="shared" si="13"/>
        <v>4.9113652060471177E-4</v>
      </c>
      <c r="F126" s="13">
        <f>C126*F$3</f>
        <v>4.69116</v>
      </c>
      <c r="G126" s="30">
        <f t="shared" si="12"/>
        <v>5</v>
      </c>
    </row>
    <row r="127" spans="1:7" x14ac:dyDescent="0.35">
      <c r="A127" s="11" t="s">
        <v>1</v>
      </c>
      <c r="B127" s="11" t="s">
        <v>61</v>
      </c>
      <c r="C127" s="12" t="s">
        <v>222</v>
      </c>
      <c r="D127" s="13"/>
      <c r="E127" s="14" t="str">
        <f t="shared" si="13"/>
        <v/>
      </c>
      <c r="F127" s="13"/>
      <c r="G127" s="30"/>
    </row>
    <row r="128" spans="1:7" x14ac:dyDescent="0.35">
      <c r="A128" s="15" t="s">
        <v>148</v>
      </c>
      <c r="B128" s="17" t="s">
        <v>132</v>
      </c>
      <c r="C128" s="16">
        <v>22795.4</v>
      </c>
      <c r="D128" s="13">
        <v>5</v>
      </c>
      <c r="E128" s="14">
        <f t="shared" si="13"/>
        <v>2.1934249892522175E-4</v>
      </c>
      <c r="F128" s="13"/>
      <c r="G128" s="30"/>
    </row>
    <row r="129" spans="1:7" x14ac:dyDescent="0.35">
      <c r="A129" s="11" t="s">
        <v>1</v>
      </c>
      <c r="B129" s="11" t="s">
        <v>67</v>
      </c>
      <c r="C129" s="12" t="s">
        <v>222</v>
      </c>
      <c r="D129" s="13"/>
      <c r="E129" s="14" t="str">
        <f t="shared" si="13"/>
        <v/>
      </c>
      <c r="F129" s="13"/>
      <c r="G129" s="30"/>
    </row>
    <row r="130" spans="1:7" x14ac:dyDescent="0.35">
      <c r="A130" s="15" t="s">
        <v>175</v>
      </c>
      <c r="B130" s="19" t="s">
        <v>150</v>
      </c>
      <c r="C130" s="16">
        <v>8143.5</v>
      </c>
      <c r="D130" s="13">
        <v>8.9</v>
      </c>
      <c r="E130" s="14">
        <f t="shared" si="13"/>
        <v>1.092896174863388E-3</v>
      </c>
      <c r="F130" s="13"/>
      <c r="G130" s="30"/>
    </row>
    <row r="131" spans="1:7" x14ac:dyDescent="0.35">
      <c r="A131" s="11" t="s">
        <v>1</v>
      </c>
      <c r="B131" s="11" t="s">
        <v>17</v>
      </c>
      <c r="C131" s="12">
        <v>1342.3</v>
      </c>
      <c r="D131" s="13"/>
      <c r="E131" s="14" t="str">
        <f t="shared" si="13"/>
        <v/>
      </c>
      <c r="F131" s="13">
        <f>C131*F$3</f>
        <v>0.40268999999999994</v>
      </c>
      <c r="G131" s="30">
        <f t="shared" ref="G131:G140" si="14">IF(C131*G$3&lt;5,5,IF(C131*G$3&gt;15,15,ROUNDUP(C131*G$3,0)))</f>
        <v>5</v>
      </c>
    </row>
    <row r="132" spans="1:7" x14ac:dyDescent="0.35">
      <c r="A132" s="11" t="s">
        <v>1</v>
      </c>
      <c r="B132" s="11" t="s">
        <v>6</v>
      </c>
      <c r="C132" s="12">
        <v>4344.8999999999996</v>
      </c>
      <c r="D132" s="13"/>
      <c r="E132" s="14" t="str">
        <f t="shared" si="13"/>
        <v/>
      </c>
      <c r="F132" s="13">
        <f>C132*F$3</f>
        <v>1.3034699999999997</v>
      </c>
      <c r="G132" s="30">
        <f t="shared" si="14"/>
        <v>5</v>
      </c>
    </row>
    <row r="133" spans="1:7" x14ac:dyDescent="0.35">
      <c r="A133" s="11" t="s">
        <v>1</v>
      </c>
      <c r="B133" s="11" t="s">
        <v>30</v>
      </c>
      <c r="C133" s="12">
        <v>9805.2000000000007</v>
      </c>
      <c r="D133" s="13"/>
      <c r="E133" s="14" t="str">
        <f t="shared" si="13"/>
        <v/>
      </c>
      <c r="F133" s="13">
        <f>C133*F$3</f>
        <v>2.94156</v>
      </c>
      <c r="G133" s="30">
        <f t="shared" si="14"/>
        <v>5</v>
      </c>
    </row>
    <row r="134" spans="1:7" x14ac:dyDescent="0.35">
      <c r="A134" s="11" t="s">
        <v>1</v>
      </c>
      <c r="B134" s="11" t="s">
        <v>85</v>
      </c>
      <c r="C134" s="12">
        <v>15102.7</v>
      </c>
      <c r="D134" s="13"/>
      <c r="E134" s="14" t="str">
        <f t="shared" si="13"/>
        <v/>
      </c>
      <c r="F134" s="13">
        <f>C134*F$3</f>
        <v>4.5308099999999998</v>
      </c>
      <c r="G134" s="30">
        <f t="shared" si="14"/>
        <v>5</v>
      </c>
    </row>
    <row r="135" spans="1:7" x14ac:dyDescent="0.35">
      <c r="A135" s="11" t="s">
        <v>1</v>
      </c>
      <c r="B135" s="11" t="s">
        <v>11</v>
      </c>
      <c r="C135" s="12">
        <v>4260.8</v>
      </c>
      <c r="D135" s="13"/>
      <c r="E135" s="14" t="str">
        <f t="shared" si="13"/>
        <v/>
      </c>
      <c r="F135" s="13">
        <f>C135*F$3</f>
        <v>1.27824</v>
      </c>
      <c r="G135" s="30">
        <f t="shared" si="14"/>
        <v>5</v>
      </c>
    </row>
    <row r="136" spans="1:7" x14ac:dyDescent="0.35">
      <c r="A136" s="15" t="s">
        <v>148</v>
      </c>
      <c r="B136" s="17" t="s">
        <v>133</v>
      </c>
      <c r="C136" s="16">
        <v>63766.9</v>
      </c>
      <c r="D136" s="13">
        <v>12</v>
      </c>
      <c r="E136" s="14">
        <f t="shared" si="13"/>
        <v>1.8818540653536551E-4</v>
      </c>
      <c r="F136" s="13"/>
      <c r="G136" s="30"/>
    </row>
    <row r="137" spans="1:7" x14ac:dyDescent="0.35">
      <c r="A137" s="15" t="s">
        <v>175</v>
      </c>
      <c r="B137" s="19" t="s">
        <v>156</v>
      </c>
      <c r="C137" s="16">
        <v>46419.5</v>
      </c>
      <c r="D137" s="13">
        <v>18.75</v>
      </c>
      <c r="E137" s="14">
        <f t="shared" si="13"/>
        <v>4.0392507459149712E-4</v>
      </c>
      <c r="F137" s="13"/>
      <c r="G137" s="30"/>
    </row>
    <row r="138" spans="1:7" x14ac:dyDescent="0.35">
      <c r="A138" s="11" t="s">
        <v>1</v>
      </c>
      <c r="B138" s="11" t="s">
        <v>86</v>
      </c>
      <c r="C138" s="12">
        <v>6331.7</v>
      </c>
      <c r="D138" s="13"/>
      <c r="E138" s="14" t="str">
        <f t="shared" si="13"/>
        <v/>
      </c>
      <c r="F138" s="13">
        <f>C138*F$3</f>
        <v>1.8995099999999998</v>
      </c>
      <c r="G138" s="30">
        <f t="shared" si="14"/>
        <v>5</v>
      </c>
    </row>
    <row r="139" spans="1:7" x14ac:dyDescent="0.35">
      <c r="A139" s="15" t="s">
        <v>220</v>
      </c>
      <c r="B139" s="19" t="s">
        <v>27</v>
      </c>
      <c r="C139" s="16">
        <v>1309.8</v>
      </c>
      <c r="D139" s="13">
        <v>5</v>
      </c>
      <c r="E139" s="14">
        <f t="shared" si="13"/>
        <v>3.8173766987326311E-3</v>
      </c>
      <c r="F139" s="13">
        <f>C139*F$3</f>
        <v>0.39293999999999996</v>
      </c>
      <c r="G139" s="30">
        <f t="shared" si="14"/>
        <v>5</v>
      </c>
    </row>
    <row r="140" spans="1:7" x14ac:dyDescent="0.35">
      <c r="A140" s="15" t="s">
        <v>220</v>
      </c>
      <c r="B140" s="20" t="s">
        <v>184</v>
      </c>
      <c r="C140" s="16">
        <v>5459.2</v>
      </c>
      <c r="D140" s="13">
        <v>2.38</v>
      </c>
      <c r="E140" s="14">
        <f t="shared" si="13"/>
        <v>4.3596131301289567E-4</v>
      </c>
      <c r="F140" s="13">
        <f>C140*F$3</f>
        <v>1.6377599999999999</v>
      </c>
      <c r="G140" s="30">
        <f t="shared" si="14"/>
        <v>5</v>
      </c>
    </row>
    <row r="141" spans="1:7" x14ac:dyDescent="0.35">
      <c r="A141" s="11" t="s">
        <v>1</v>
      </c>
      <c r="B141" s="11" t="s">
        <v>87</v>
      </c>
      <c r="C141" s="12" t="s">
        <v>222</v>
      </c>
      <c r="D141" s="13"/>
      <c r="E141" s="14" t="str">
        <f t="shared" si="13"/>
        <v/>
      </c>
      <c r="F141" s="13"/>
      <c r="G141" s="30"/>
    </row>
    <row r="142" spans="1:7" x14ac:dyDescent="0.35">
      <c r="A142" s="11" t="s">
        <v>1</v>
      </c>
      <c r="B142" s="11" t="s">
        <v>10</v>
      </c>
      <c r="C142" s="12" t="s">
        <v>222</v>
      </c>
      <c r="D142" s="13"/>
      <c r="E142" s="14" t="str">
        <f t="shared" si="13"/>
        <v/>
      </c>
      <c r="F142" s="13"/>
      <c r="G142" s="30"/>
    </row>
    <row r="143" spans="1:7" x14ac:dyDescent="0.35">
      <c r="A143" s="15" t="s">
        <v>220</v>
      </c>
      <c r="B143" s="17" t="s">
        <v>215</v>
      </c>
      <c r="C143" s="16">
        <v>17918.099999999999</v>
      </c>
      <c r="D143" s="13">
        <v>5</v>
      </c>
      <c r="E143" s="14">
        <f t="shared" si="13"/>
        <v>2.7904744364636876E-4</v>
      </c>
      <c r="F143" s="13">
        <f>C143*F$3</f>
        <v>5.3754299999999988</v>
      </c>
      <c r="G143" s="30">
        <f>IF(C143*G$3&lt;5,5,IF(C143*G$3&gt;15,15,ROUNDUP(C143*G$3,0)))</f>
        <v>6</v>
      </c>
    </row>
    <row r="144" spans="1:7" x14ac:dyDescent="0.35">
      <c r="A144" s="11" t="s">
        <v>1</v>
      </c>
      <c r="B144" s="11" t="s">
        <v>88</v>
      </c>
      <c r="C144" s="12" t="s">
        <v>222</v>
      </c>
      <c r="D144" s="13"/>
      <c r="E144" s="14" t="str">
        <f t="shared" si="13"/>
        <v/>
      </c>
      <c r="F144" s="13"/>
      <c r="G144" s="30"/>
    </row>
    <row r="145" spans="1:7" x14ac:dyDescent="0.35">
      <c r="A145" s="15" t="s">
        <v>148</v>
      </c>
      <c r="B145" s="17" t="s">
        <v>134</v>
      </c>
      <c r="C145" s="16">
        <v>79201.2</v>
      </c>
      <c r="D145" s="13">
        <v>9.69</v>
      </c>
      <c r="E145" s="14">
        <f t="shared" si="13"/>
        <v>1.2234663111164982E-4</v>
      </c>
      <c r="F145" s="13"/>
      <c r="G145" s="30"/>
    </row>
    <row r="146" spans="1:7" x14ac:dyDescent="0.35">
      <c r="A146" s="15" t="s">
        <v>175</v>
      </c>
      <c r="B146" s="18" t="s">
        <v>171</v>
      </c>
      <c r="C146" s="16">
        <v>31117.8</v>
      </c>
      <c r="D146" s="13">
        <v>29.76</v>
      </c>
      <c r="E146" s="14">
        <f t="shared" si="13"/>
        <v>9.5636580992229539E-4</v>
      </c>
      <c r="F146" s="13"/>
      <c r="G146" s="30"/>
    </row>
    <row r="147" spans="1:7" x14ac:dyDescent="0.35">
      <c r="A147" s="15" t="s">
        <v>175</v>
      </c>
      <c r="B147" s="19" t="s">
        <v>157</v>
      </c>
      <c r="C147" s="16">
        <v>5877.6</v>
      </c>
      <c r="D147" s="13">
        <v>7</v>
      </c>
      <c r="E147" s="14">
        <f t="shared" si="13"/>
        <v>1.1909622975364094E-3</v>
      </c>
      <c r="F147" s="13"/>
      <c r="G147" s="30"/>
    </row>
    <row r="148" spans="1:7" x14ac:dyDescent="0.35">
      <c r="A148" s="11" t="s">
        <v>1</v>
      </c>
      <c r="B148" s="11" t="s">
        <v>63</v>
      </c>
      <c r="C148" s="12">
        <v>16318.7</v>
      </c>
      <c r="D148" s="13"/>
      <c r="E148" s="14" t="str">
        <f t="shared" si="13"/>
        <v/>
      </c>
      <c r="F148" s="13">
        <f>C148*F$3</f>
        <v>4.8956099999999996</v>
      </c>
      <c r="G148" s="30">
        <f t="shared" ref="G148:G160" si="15">IF(C148*G$3&lt;5,5,IF(C148*G$3&gt;15,15,ROUNDUP(C148*G$3,0)))</f>
        <v>5</v>
      </c>
    </row>
    <row r="149" spans="1:7" x14ac:dyDescent="0.35">
      <c r="A149" s="15" t="s">
        <v>175</v>
      </c>
      <c r="B149" s="17" t="s">
        <v>152</v>
      </c>
      <c r="C149" s="16">
        <v>31680.2</v>
      </c>
      <c r="D149" s="13">
        <v>12</v>
      </c>
      <c r="E149" s="14">
        <f t="shared" si="13"/>
        <v>3.787854874653569E-4</v>
      </c>
      <c r="F149" s="13"/>
      <c r="G149" s="30"/>
    </row>
    <row r="150" spans="1:7" x14ac:dyDescent="0.35">
      <c r="A150" s="11" t="s">
        <v>1</v>
      </c>
      <c r="B150" s="11" t="s">
        <v>89</v>
      </c>
      <c r="C150" s="12">
        <v>4445.3999999999996</v>
      </c>
      <c r="D150" s="13"/>
      <c r="E150" s="14" t="str">
        <f t="shared" si="13"/>
        <v/>
      </c>
      <c r="F150" s="13">
        <f>C150*F$3</f>
        <v>1.3336199999999998</v>
      </c>
      <c r="G150" s="30">
        <f t="shared" si="15"/>
        <v>5</v>
      </c>
    </row>
    <row r="151" spans="1:7" x14ac:dyDescent="0.35">
      <c r="A151" s="15" t="s">
        <v>220</v>
      </c>
      <c r="B151" s="17" t="s">
        <v>199</v>
      </c>
      <c r="C151" s="16">
        <v>13975.9</v>
      </c>
      <c r="D151" s="13">
        <v>12.69</v>
      </c>
      <c r="E151" s="14">
        <f t="shared" si="13"/>
        <v>9.0799161413576224E-4</v>
      </c>
      <c r="F151" s="13">
        <f>C151*F$3</f>
        <v>4.1927699999999994</v>
      </c>
      <c r="G151" s="30">
        <f t="shared" si="15"/>
        <v>5</v>
      </c>
    </row>
    <row r="152" spans="1:7" x14ac:dyDescent="0.35">
      <c r="A152" s="15" t="s">
        <v>148</v>
      </c>
      <c r="B152" s="17" t="s">
        <v>110</v>
      </c>
      <c r="C152" s="16">
        <v>13895.3</v>
      </c>
      <c r="D152" s="13">
        <v>11.52</v>
      </c>
      <c r="E152" s="14">
        <f t="shared" si="13"/>
        <v>8.2905730714702094E-4</v>
      </c>
      <c r="F152" s="13"/>
      <c r="G152" s="30"/>
    </row>
    <row r="153" spans="1:7" x14ac:dyDescent="0.35">
      <c r="A153" s="15" t="s">
        <v>220</v>
      </c>
      <c r="B153" s="23" t="s">
        <v>210</v>
      </c>
      <c r="C153" s="16">
        <v>9119.7000000000007</v>
      </c>
      <c r="D153" s="13">
        <v>8.4600000000000009</v>
      </c>
      <c r="E153" s="14">
        <f t="shared" ref="E153:E184" si="16">IF(D153="","",D153/C153)</f>
        <v>9.2766209414783384E-4</v>
      </c>
      <c r="F153" s="13">
        <f>C153*F$3</f>
        <v>2.7359100000000001</v>
      </c>
      <c r="G153" s="30">
        <f t="shared" si="15"/>
        <v>5</v>
      </c>
    </row>
    <row r="154" spans="1:7" x14ac:dyDescent="0.35">
      <c r="A154" s="15" t="s">
        <v>148</v>
      </c>
      <c r="B154" s="17" t="s">
        <v>135</v>
      </c>
      <c r="C154" s="16">
        <v>37502.6</v>
      </c>
      <c r="D154" s="13">
        <v>6</v>
      </c>
      <c r="E154" s="14">
        <f t="shared" si="16"/>
        <v>1.5998890743575112E-4</v>
      </c>
      <c r="F154" s="13"/>
      <c r="G154" s="30"/>
    </row>
    <row r="155" spans="1:7" x14ac:dyDescent="0.35">
      <c r="A155" s="15" t="s">
        <v>148</v>
      </c>
      <c r="B155" s="17" t="s">
        <v>136</v>
      </c>
      <c r="C155" s="16">
        <v>35888.199999999997</v>
      </c>
      <c r="D155" s="13">
        <v>9</v>
      </c>
      <c r="E155" s="14">
        <f t="shared" si="16"/>
        <v>2.5077880751890597E-4</v>
      </c>
      <c r="F155" s="13"/>
      <c r="G155" s="30"/>
    </row>
    <row r="156" spans="1:7" x14ac:dyDescent="0.35">
      <c r="A156" s="15" t="s">
        <v>220</v>
      </c>
      <c r="B156" s="17" t="s">
        <v>200</v>
      </c>
      <c r="C156" s="16">
        <v>34333.699999999997</v>
      </c>
      <c r="D156" s="13">
        <v>14.4</v>
      </c>
      <c r="E156" s="14">
        <f t="shared" si="16"/>
        <v>4.1941299656023096E-4</v>
      </c>
      <c r="F156" s="13">
        <f>C156*F$3</f>
        <v>10.300109999999998</v>
      </c>
      <c r="G156" s="30">
        <f t="shared" si="15"/>
        <v>11</v>
      </c>
    </row>
    <row r="157" spans="1:7" x14ac:dyDescent="0.35">
      <c r="A157" s="15" t="s">
        <v>175</v>
      </c>
      <c r="B157" s="18" t="s">
        <v>172</v>
      </c>
      <c r="C157" s="16">
        <v>93521.4</v>
      </c>
      <c r="D157" s="13">
        <v>29.76</v>
      </c>
      <c r="E157" s="14">
        <f t="shared" si="16"/>
        <v>3.1821593774259159E-4</v>
      </c>
      <c r="F157" s="13"/>
      <c r="G157" s="30"/>
    </row>
    <row r="158" spans="1:7" x14ac:dyDescent="0.35">
      <c r="A158" s="15" t="s">
        <v>148</v>
      </c>
      <c r="B158" s="17" t="s">
        <v>137</v>
      </c>
      <c r="C158" s="16">
        <v>35414</v>
      </c>
      <c r="D158" s="13">
        <v>8</v>
      </c>
      <c r="E158" s="14">
        <f t="shared" si="16"/>
        <v>2.2589936183430281E-4</v>
      </c>
      <c r="F158" s="13"/>
      <c r="G158" s="30"/>
    </row>
    <row r="159" spans="1:7" x14ac:dyDescent="0.35">
      <c r="A159" s="15" t="s">
        <v>220</v>
      </c>
      <c r="B159" s="17" t="s">
        <v>204</v>
      </c>
      <c r="C159" s="16">
        <v>32803.4</v>
      </c>
      <c r="D159" s="13">
        <v>5.21</v>
      </c>
      <c r="E159" s="14">
        <f t="shared" si="16"/>
        <v>1.5882499984757676E-4</v>
      </c>
      <c r="F159" s="13">
        <f>C159*F$3</f>
        <v>9.8410200000000003</v>
      </c>
      <c r="G159" s="30">
        <f t="shared" si="15"/>
        <v>10</v>
      </c>
    </row>
    <row r="160" spans="1:7" x14ac:dyDescent="0.35">
      <c r="A160" s="15" t="s">
        <v>220</v>
      </c>
      <c r="B160" s="17" t="s">
        <v>185</v>
      </c>
      <c r="C160" s="16">
        <v>2494.1</v>
      </c>
      <c r="D160" s="13">
        <v>10</v>
      </c>
      <c r="E160" s="14">
        <f t="shared" si="16"/>
        <v>4.0094623311013999E-3</v>
      </c>
      <c r="F160" s="13">
        <f>C160*F$3</f>
        <v>0.74822999999999995</v>
      </c>
      <c r="G160" s="30">
        <f t="shared" si="15"/>
        <v>5</v>
      </c>
    </row>
    <row r="161" spans="1:7" x14ac:dyDescent="0.35">
      <c r="A161" s="11" t="s">
        <v>1</v>
      </c>
      <c r="B161" s="11" t="s">
        <v>90</v>
      </c>
      <c r="C161" s="12" t="s">
        <v>222</v>
      </c>
      <c r="D161" s="13"/>
      <c r="E161" s="14" t="str">
        <f t="shared" si="16"/>
        <v/>
      </c>
      <c r="F161" s="13"/>
      <c r="G161" s="30"/>
    </row>
    <row r="162" spans="1:7" x14ac:dyDescent="0.35">
      <c r="A162" s="11" t="s">
        <v>1</v>
      </c>
      <c r="B162" s="11" t="s">
        <v>91</v>
      </c>
      <c r="C162" s="12" t="s">
        <v>222</v>
      </c>
      <c r="D162" s="13"/>
      <c r="E162" s="14" t="str">
        <f t="shared" si="16"/>
        <v/>
      </c>
      <c r="F162" s="13"/>
      <c r="G162" s="30"/>
    </row>
    <row r="163" spans="1:7" x14ac:dyDescent="0.35">
      <c r="A163" s="11" t="s">
        <v>1</v>
      </c>
      <c r="B163" s="11" t="s">
        <v>50</v>
      </c>
      <c r="C163" s="12">
        <v>26256.3</v>
      </c>
      <c r="D163" s="13"/>
      <c r="E163" s="14" t="str">
        <f t="shared" si="16"/>
        <v/>
      </c>
      <c r="F163" s="13">
        <f>C163*F$3</f>
        <v>7.8768899999999995</v>
      </c>
      <c r="G163" s="30">
        <f>IF(C163*G$3&lt;5,5,IF(C163*G$3&gt;15,15,ROUNDUP(C163*G$3,0)))</f>
        <v>8</v>
      </c>
    </row>
    <row r="164" spans="1:7" x14ac:dyDescent="0.35">
      <c r="A164" s="11" t="s">
        <v>1</v>
      </c>
      <c r="B164" s="11" t="s">
        <v>51</v>
      </c>
      <c r="C164" s="12">
        <v>14051.4</v>
      </c>
      <c r="D164" s="13"/>
      <c r="E164" s="14" t="str">
        <f t="shared" si="16"/>
        <v/>
      </c>
      <c r="F164" s="13">
        <f>C164*F$3</f>
        <v>4.2154199999999999</v>
      </c>
      <c r="G164" s="30">
        <f>IF(C164*G$3&lt;5,5,IF(C164*G$3&gt;15,15,ROUNDUP(C164*G$3,0)))</f>
        <v>5</v>
      </c>
    </row>
    <row r="165" spans="1:7" x14ac:dyDescent="0.35">
      <c r="A165" s="11" t="s">
        <v>1</v>
      </c>
      <c r="B165" s="11" t="s">
        <v>92</v>
      </c>
      <c r="C165" s="12" t="s">
        <v>222</v>
      </c>
      <c r="D165" s="13"/>
      <c r="E165" s="14" t="str">
        <f t="shared" si="16"/>
        <v/>
      </c>
      <c r="F165" s="13"/>
      <c r="G165" s="30"/>
    </row>
    <row r="166" spans="1:7" x14ac:dyDescent="0.35">
      <c r="A166" s="11" t="s">
        <v>1</v>
      </c>
      <c r="B166" s="11" t="s">
        <v>93</v>
      </c>
      <c r="C166" s="12">
        <v>6420.4</v>
      </c>
      <c r="D166" s="13"/>
      <c r="E166" s="14" t="str">
        <f t="shared" si="16"/>
        <v/>
      </c>
      <c r="F166" s="13">
        <f>C166*F$3</f>
        <v>1.9261199999999998</v>
      </c>
      <c r="G166" s="30">
        <f t="shared" ref="G166:G185" si="17">IF(C166*G$3&lt;5,5,IF(C166*G$3&gt;15,15,ROUNDUP(C166*G$3,0)))</f>
        <v>5</v>
      </c>
    </row>
    <row r="167" spans="1:7" x14ac:dyDescent="0.35">
      <c r="A167" s="11" t="s">
        <v>1</v>
      </c>
      <c r="B167" s="11" t="s">
        <v>62</v>
      </c>
      <c r="C167" s="12">
        <v>59571.9</v>
      </c>
      <c r="D167" s="13"/>
      <c r="E167" s="14" t="str">
        <f t="shared" si="16"/>
        <v/>
      </c>
      <c r="F167" s="13">
        <f>C167*F$3</f>
        <v>17.871569999999998</v>
      </c>
      <c r="G167" s="30">
        <f t="shared" si="17"/>
        <v>15</v>
      </c>
    </row>
    <row r="168" spans="1:7" x14ac:dyDescent="0.35">
      <c r="A168" s="11" t="s">
        <v>1</v>
      </c>
      <c r="B168" s="11" t="s">
        <v>53</v>
      </c>
      <c r="C168" s="12">
        <v>4445.8999999999996</v>
      </c>
      <c r="D168" s="13"/>
      <c r="E168" s="14" t="str">
        <f t="shared" si="16"/>
        <v/>
      </c>
      <c r="F168" s="13">
        <f>C168*F$3</f>
        <v>1.3337699999999997</v>
      </c>
      <c r="G168" s="30">
        <f t="shared" si="17"/>
        <v>5</v>
      </c>
    </row>
    <row r="169" spans="1:7" x14ac:dyDescent="0.35">
      <c r="A169" s="15" t="s">
        <v>175</v>
      </c>
      <c r="B169" s="19" t="s">
        <v>173</v>
      </c>
      <c r="C169" s="16">
        <v>49551.3</v>
      </c>
      <c r="D169" s="13">
        <v>37</v>
      </c>
      <c r="E169" s="14">
        <f t="shared" si="16"/>
        <v>7.4670089382115098E-4</v>
      </c>
      <c r="F169" s="13"/>
      <c r="G169" s="30"/>
    </row>
    <row r="170" spans="1:7" x14ac:dyDescent="0.35">
      <c r="A170" s="15" t="s">
        <v>220</v>
      </c>
      <c r="B170" s="17" t="s">
        <v>187</v>
      </c>
      <c r="C170" s="16">
        <v>3768.7</v>
      </c>
      <c r="D170" s="13">
        <v>7.5</v>
      </c>
      <c r="E170" s="14">
        <f t="shared" si="16"/>
        <v>1.9900761535808103E-3</v>
      </c>
      <c r="F170" s="13">
        <f>C170*F$3</f>
        <v>1.1306099999999999</v>
      </c>
      <c r="G170" s="30">
        <f t="shared" si="17"/>
        <v>5</v>
      </c>
    </row>
    <row r="171" spans="1:7" x14ac:dyDescent="0.35">
      <c r="A171" s="15" t="s">
        <v>148</v>
      </c>
      <c r="B171" s="17" t="s">
        <v>138</v>
      </c>
      <c r="C171" s="16">
        <v>21432.400000000001</v>
      </c>
      <c r="D171" s="13">
        <v>6</v>
      </c>
      <c r="E171" s="14">
        <f t="shared" si="16"/>
        <v>2.7994998226983441E-4</v>
      </c>
      <c r="F171" s="13"/>
      <c r="G171" s="30"/>
    </row>
    <row r="172" spans="1:7" x14ac:dyDescent="0.35">
      <c r="A172" s="11" t="s">
        <v>1</v>
      </c>
      <c r="B172" s="11" t="s">
        <v>56</v>
      </c>
      <c r="C172" s="12">
        <v>29837.5</v>
      </c>
      <c r="D172" s="13"/>
      <c r="E172" s="14" t="str">
        <f t="shared" si="16"/>
        <v/>
      </c>
      <c r="F172" s="13">
        <f>C172*F$3</f>
        <v>8.9512499999999999</v>
      </c>
      <c r="G172" s="30">
        <f t="shared" si="17"/>
        <v>9</v>
      </c>
    </row>
    <row r="173" spans="1:7" x14ac:dyDescent="0.35">
      <c r="A173" s="15" t="s">
        <v>220</v>
      </c>
      <c r="B173" s="17" t="s">
        <v>186</v>
      </c>
      <c r="C173" s="16">
        <v>1816.2</v>
      </c>
      <c r="D173" s="13">
        <v>9.61</v>
      </c>
      <c r="E173" s="14">
        <f t="shared" si="16"/>
        <v>5.2912674815548946E-3</v>
      </c>
      <c r="F173" s="13">
        <f>C173*F$3</f>
        <v>0.54486000000000001</v>
      </c>
      <c r="G173" s="30">
        <f t="shared" si="17"/>
        <v>5</v>
      </c>
    </row>
    <row r="174" spans="1:7" x14ac:dyDescent="0.35">
      <c r="A174" s="11" t="s">
        <v>1</v>
      </c>
      <c r="B174" s="11" t="s">
        <v>18</v>
      </c>
      <c r="C174" s="12">
        <v>116486.5</v>
      </c>
      <c r="D174" s="13"/>
      <c r="E174" s="14" t="str">
        <f t="shared" si="16"/>
        <v/>
      </c>
      <c r="F174" s="13">
        <f>C174*F$3</f>
        <v>34.945949999999996</v>
      </c>
      <c r="G174" s="30">
        <f t="shared" si="17"/>
        <v>15</v>
      </c>
    </row>
    <row r="175" spans="1:7" x14ac:dyDescent="0.35">
      <c r="A175" s="11" t="s">
        <v>1</v>
      </c>
      <c r="B175" s="11" t="s">
        <v>94</v>
      </c>
      <c r="C175" s="12">
        <v>35973.199999999997</v>
      </c>
      <c r="D175" s="13"/>
      <c r="E175" s="14" t="str">
        <f t="shared" si="16"/>
        <v/>
      </c>
      <c r="F175" s="13">
        <f>C175*F$3</f>
        <v>10.791959999999998</v>
      </c>
      <c r="G175" s="30">
        <f t="shared" si="17"/>
        <v>11</v>
      </c>
    </row>
    <row r="176" spans="1:7" x14ac:dyDescent="0.35">
      <c r="A176" s="15" t="s">
        <v>148</v>
      </c>
      <c r="B176" s="17" t="s">
        <v>139</v>
      </c>
      <c r="C176" s="16">
        <v>33010.300000000003</v>
      </c>
      <c r="D176" s="13">
        <v>10</v>
      </c>
      <c r="E176" s="14">
        <f t="shared" si="16"/>
        <v>3.0293575035670684E-4</v>
      </c>
      <c r="F176" s="13"/>
      <c r="G176" s="30"/>
    </row>
    <row r="177" spans="1:7" x14ac:dyDescent="0.35">
      <c r="A177" s="15" t="s">
        <v>148</v>
      </c>
      <c r="B177" s="19" t="s">
        <v>140</v>
      </c>
      <c r="C177" s="16">
        <v>43624.7</v>
      </c>
      <c r="D177" s="13">
        <v>12.2</v>
      </c>
      <c r="E177" s="14">
        <f t="shared" si="16"/>
        <v>2.7965808360859787E-4</v>
      </c>
      <c r="F177" s="13"/>
      <c r="G177" s="30"/>
    </row>
    <row r="178" spans="1:7" x14ac:dyDescent="0.35">
      <c r="A178" s="11" t="s">
        <v>1</v>
      </c>
      <c r="B178" s="11" t="s">
        <v>95</v>
      </c>
      <c r="C178" s="12">
        <v>2656.1</v>
      </c>
      <c r="D178" s="13"/>
      <c r="E178" s="14" t="str">
        <f t="shared" si="16"/>
        <v/>
      </c>
      <c r="F178" s="13">
        <f>C178*F$3</f>
        <v>0.79682999999999993</v>
      </c>
      <c r="G178" s="30">
        <f t="shared" si="17"/>
        <v>5</v>
      </c>
    </row>
    <row r="179" spans="1:7" x14ac:dyDescent="0.35">
      <c r="A179" s="15" t="s">
        <v>220</v>
      </c>
      <c r="B179" s="19" t="s">
        <v>188</v>
      </c>
      <c r="C179" s="16">
        <v>1302.5</v>
      </c>
      <c r="D179" s="13">
        <v>6.12</v>
      </c>
      <c r="E179" s="14">
        <f t="shared" si="16"/>
        <v>4.6986564299424183E-3</v>
      </c>
      <c r="F179" s="13">
        <f>C179*F$3</f>
        <v>0.39074999999999999</v>
      </c>
      <c r="G179" s="30">
        <f t="shared" si="17"/>
        <v>5</v>
      </c>
    </row>
    <row r="180" spans="1:7" x14ac:dyDescent="0.35">
      <c r="A180" s="11" t="s">
        <v>1</v>
      </c>
      <c r="B180" s="11" t="s">
        <v>5</v>
      </c>
      <c r="C180" s="12">
        <v>14420.2</v>
      </c>
      <c r="D180" s="13"/>
      <c r="E180" s="14" t="str">
        <f t="shared" si="16"/>
        <v/>
      </c>
      <c r="F180" s="13">
        <f>C180*F$3</f>
        <v>4.32606</v>
      </c>
      <c r="G180" s="30">
        <f t="shared" si="17"/>
        <v>5</v>
      </c>
    </row>
    <row r="181" spans="1:7" x14ac:dyDescent="0.35">
      <c r="A181" s="15" t="s">
        <v>148</v>
      </c>
      <c r="B181" s="17" t="s">
        <v>115</v>
      </c>
      <c r="C181" s="16">
        <v>46918.5</v>
      </c>
      <c r="D181" s="13">
        <v>12.57</v>
      </c>
      <c r="E181" s="14">
        <f t="shared" si="16"/>
        <v>2.6791137824099236E-4</v>
      </c>
      <c r="F181" s="13"/>
      <c r="G181" s="30"/>
    </row>
    <row r="182" spans="1:7" x14ac:dyDescent="0.35">
      <c r="A182" s="11" t="s">
        <v>1</v>
      </c>
      <c r="B182" s="11" t="s">
        <v>70</v>
      </c>
      <c r="C182" s="12">
        <v>1234.7</v>
      </c>
      <c r="D182" s="13"/>
      <c r="E182" s="14" t="str">
        <f t="shared" si="16"/>
        <v/>
      </c>
      <c r="F182" s="13">
        <f>C182*F$3</f>
        <v>0.37040999999999996</v>
      </c>
      <c r="G182" s="30">
        <f t="shared" si="17"/>
        <v>5</v>
      </c>
    </row>
    <row r="183" spans="1:7" x14ac:dyDescent="0.35">
      <c r="A183" s="15" t="s">
        <v>148</v>
      </c>
      <c r="B183" s="17" t="s">
        <v>141</v>
      </c>
      <c r="C183" s="16">
        <v>40775.300000000003</v>
      </c>
      <c r="D183" s="13">
        <v>11</v>
      </c>
      <c r="E183" s="14">
        <f t="shared" si="16"/>
        <v>2.6977116048195843E-4</v>
      </c>
      <c r="F183" s="13"/>
      <c r="G183" s="30"/>
    </row>
    <row r="184" spans="1:7" x14ac:dyDescent="0.35">
      <c r="A184" s="15" t="s">
        <v>175</v>
      </c>
      <c r="B184" s="19" t="s">
        <v>158</v>
      </c>
      <c r="C184" s="16">
        <v>14127.2</v>
      </c>
      <c r="D184" s="13">
        <v>2.6</v>
      </c>
      <c r="E184" s="14">
        <f t="shared" si="16"/>
        <v>1.8404213149102441E-4</v>
      </c>
      <c r="F184" s="13"/>
      <c r="G184" s="30"/>
    </row>
    <row r="185" spans="1:7" x14ac:dyDescent="0.35">
      <c r="A185" s="11" t="s">
        <v>1</v>
      </c>
      <c r="B185" s="11" t="s">
        <v>96</v>
      </c>
      <c r="C185" s="12">
        <v>14021.4</v>
      </c>
      <c r="D185" s="13"/>
      <c r="E185" s="14" t="str">
        <f t="shared" ref="E185:E190" si="18">IF(D185="","",D185/C185)</f>
        <v/>
      </c>
      <c r="F185" s="13">
        <f>C185*F$3</f>
        <v>4.2064199999999996</v>
      </c>
      <c r="G185" s="30">
        <f t="shared" si="17"/>
        <v>5</v>
      </c>
    </row>
    <row r="186" spans="1:7" x14ac:dyDescent="0.35">
      <c r="A186" s="11" t="s">
        <v>1</v>
      </c>
      <c r="B186" s="11" t="s">
        <v>15</v>
      </c>
      <c r="C186" s="12" t="s">
        <v>222</v>
      </c>
      <c r="D186" s="13"/>
      <c r="E186" s="14" t="str">
        <f t="shared" si="18"/>
        <v/>
      </c>
      <c r="F186" s="13"/>
      <c r="G186" s="30"/>
    </row>
    <row r="187" spans="1:7" x14ac:dyDescent="0.35">
      <c r="A187" s="11" t="s">
        <v>1</v>
      </c>
      <c r="B187" s="11" t="s">
        <v>8</v>
      </c>
      <c r="C187" s="12">
        <v>4217.2</v>
      </c>
      <c r="D187" s="13"/>
      <c r="E187" s="14" t="str">
        <f t="shared" si="18"/>
        <v/>
      </c>
      <c r="F187" s="13">
        <f>C187*F$3</f>
        <v>1.2651599999999998</v>
      </c>
      <c r="G187" s="30">
        <f>IF(C187*G$3&lt;5,5,IF(C187*G$3&gt;15,15,ROUNDUP(C187*G$3,0)))</f>
        <v>5</v>
      </c>
    </row>
    <row r="188" spans="1:7" x14ac:dyDescent="0.35">
      <c r="A188" s="11" t="s">
        <v>1</v>
      </c>
      <c r="B188" s="11" t="s">
        <v>97</v>
      </c>
      <c r="C188" s="12">
        <v>16675.599999999999</v>
      </c>
      <c r="D188" s="13"/>
      <c r="E188" s="14" t="str">
        <f t="shared" si="18"/>
        <v/>
      </c>
      <c r="F188" s="13">
        <f>C188*F$3</f>
        <v>5.0026799999999989</v>
      </c>
      <c r="G188" s="30">
        <f>IF(C188*G$3&lt;5,5,IF(C188*G$3&gt;15,15,ROUNDUP(C188*G$3,0)))</f>
        <v>6</v>
      </c>
    </row>
    <row r="189" spans="1:7" x14ac:dyDescent="0.35">
      <c r="A189" s="15" t="s">
        <v>148</v>
      </c>
      <c r="B189" s="17" t="s">
        <v>142</v>
      </c>
      <c r="C189" s="16">
        <v>59324</v>
      </c>
      <c r="D189" s="13">
        <v>9.24</v>
      </c>
      <c r="E189" s="14">
        <f t="shared" si="18"/>
        <v>1.5575483783966017E-4</v>
      </c>
      <c r="F189" s="13"/>
      <c r="G189" s="30"/>
    </row>
    <row r="190" spans="1:7" x14ac:dyDescent="0.35">
      <c r="A190" s="15" t="s">
        <v>175</v>
      </c>
      <c r="B190" s="17" t="s">
        <v>166</v>
      </c>
      <c r="C190" s="16">
        <v>77324.100000000006</v>
      </c>
      <c r="D190" s="13">
        <v>18.5</v>
      </c>
      <c r="E190" s="14">
        <f t="shared" si="18"/>
        <v>2.3925270387886827E-4</v>
      </c>
      <c r="F190" s="13"/>
      <c r="G190" s="30"/>
    </row>
    <row r="191" spans="1:7" x14ac:dyDescent="0.35">
      <c r="A191" s="15" t="s">
        <v>175</v>
      </c>
      <c r="B191" s="17" t="s">
        <v>174</v>
      </c>
      <c r="C191" s="16" t="s">
        <v>222</v>
      </c>
      <c r="D191" s="13">
        <v>2</v>
      </c>
      <c r="E191" s="14"/>
      <c r="F191" s="13"/>
      <c r="G191" s="30"/>
    </row>
    <row r="192" spans="1:7" x14ac:dyDescent="0.35">
      <c r="A192" s="15" t="s">
        <v>148</v>
      </c>
      <c r="B192" s="17" t="s">
        <v>116</v>
      </c>
      <c r="C192" s="16" t="s">
        <v>222</v>
      </c>
      <c r="D192" s="13">
        <v>12.5</v>
      </c>
      <c r="E192" s="14"/>
      <c r="F192" s="13"/>
      <c r="G192" s="30"/>
    </row>
    <row r="193" spans="1:7" x14ac:dyDescent="0.35">
      <c r="A193" s="11" t="s">
        <v>1</v>
      </c>
      <c r="B193" s="11" t="s">
        <v>14</v>
      </c>
      <c r="C193" s="12">
        <v>4288.3999999999996</v>
      </c>
      <c r="D193" s="13"/>
      <c r="E193" s="14" t="str">
        <f t="shared" ref="E193:E208" si="19">IF(D193="","",D193/C193)</f>
        <v/>
      </c>
      <c r="F193" s="13">
        <f>C193*F$3</f>
        <v>1.2865199999999999</v>
      </c>
      <c r="G193" s="30">
        <f>IF(C193*G$3&lt;5,5,IF(C193*G$3&gt;15,15,ROUNDUP(C193*G$3,0)))</f>
        <v>5</v>
      </c>
    </row>
    <row r="194" spans="1:7" x14ac:dyDescent="0.35">
      <c r="A194" s="15" t="s">
        <v>220</v>
      </c>
      <c r="B194" s="17" t="s">
        <v>189</v>
      </c>
      <c r="C194" s="16">
        <v>2932.6</v>
      </c>
      <c r="D194" s="13">
        <v>9.6</v>
      </c>
      <c r="E194" s="14">
        <f t="shared" si="19"/>
        <v>3.2735456591420583E-3</v>
      </c>
      <c r="F194" s="13">
        <f>C194*F$3</f>
        <v>0.8797799999999999</v>
      </c>
      <c r="G194" s="30">
        <f>IF(C194*G$3&lt;5,5,IF(C194*G$3&gt;15,15,ROUNDUP(C194*G$3,0)))</f>
        <v>5</v>
      </c>
    </row>
    <row r="195" spans="1:7" x14ac:dyDescent="0.35">
      <c r="A195" s="11" t="s">
        <v>1</v>
      </c>
      <c r="B195" s="11" t="s">
        <v>3</v>
      </c>
      <c r="C195" s="12">
        <v>19209.5</v>
      </c>
      <c r="D195" s="13"/>
      <c r="E195" s="14" t="str">
        <f t="shared" si="19"/>
        <v/>
      </c>
      <c r="F195" s="13">
        <f>C195*F$3</f>
        <v>5.7628499999999994</v>
      </c>
      <c r="G195" s="30">
        <f>IF(C195*G$3&lt;5,5,IF(C195*G$3&gt;15,15,ROUNDUP(C195*G$3,0)))</f>
        <v>6</v>
      </c>
    </row>
    <row r="196" spans="1:7" x14ac:dyDescent="0.35">
      <c r="A196" s="11" t="s">
        <v>1</v>
      </c>
      <c r="B196" s="11" t="s">
        <v>36</v>
      </c>
      <c r="C196" s="12">
        <v>4417.6000000000004</v>
      </c>
      <c r="D196" s="13"/>
      <c r="E196" s="14" t="str">
        <f t="shared" si="19"/>
        <v/>
      </c>
      <c r="F196" s="13">
        <f>C196*F$3</f>
        <v>1.32528</v>
      </c>
      <c r="G196" s="30">
        <f>IF(C196*G$3&lt;5,5,IF(C196*G$3&gt;15,15,ROUNDUP(C196*G$3,0)))</f>
        <v>5</v>
      </c>
    </row>
    <row r="197" spans="1:7" x14ac:dyDescent="0.35">
      <c r="A197" s="11" t="s">
        <v>1</v>
      </c>
      <c r="B197" s="11" t="s">
        <v>25</v>
      </c>
      <c r="C197" s="12">
        <v>2380.1999999999998</v>
      </c>
      <c r="D197" s="13"/>
      <c r="E197" s="14" t="str">
        <f t="shared" si="19"/>
        <v/>
      </c>
      <c r="F197" s="13">
        <f>C197*F$3</f>
        <v>0.71405999999999992</v>
      </c>
      <c r="G197" s="30">
        <f>IF(C197*G$3&lt;5,5,IF(C197*G$3&gt;15,15,ROUNDUP(C197*G$3,0)))</f>
        <v>5</v>
      </c>
    </row>
    <row r="198" spans="1:7" x14ac:dyDescent="0.35">
      <c r="A198" s="11" t="s">
        <v>1</v>
      </c>
      <c r="B198" s="11" t="s">
        <v>98</v>
      </c>
      <c r="C198" s="12" t="s">
        <v>222</v>
      </c>
      <c r="D198" s="13"/>
      <c r="E198" s="14" t="str">
        <f t="shared" si="19"/>
        <v/>
      </c>
      <c r="F198" s="13"/>
      <c r="G198" s="30"/>
    </row>
    <row r="199" spans="1:7" x14ac:dyDescent="0.35">
      <c r="A199" s="11" t="s">
        <v>1</v>
      </c>
      <c r="B199" s="11" t="s">
        <v>99</v>
      </c>
      <c r="C199" s="12">
        <v>6693.8</v>
      </c>
      <c r="D199" s="13"/>
      <c r="E199" s="14" t="str">
        <f t="shared" si="19"/>
        <v/>
      </c>
      <c r="F199" s="13">
        <f t="shared" ref="F199:F205" si="20">C199*F$3</f>
        <v>2.00814</v>
      </c>
      <c r="G199" s="30">
        <f t="shared" ref="G199:G205" si="21">IF(C199*G$3&lt;5,5,IF(C199*G$3&gt;15,15,ROUNDUP(C199*G$3,0)))</f>
        <v>5</v>
      </c>
    </row>
    <row r="200" spans="1:7" x14ac:dyDescent="0.35">
      <c r="A200" s="11" t="s">
        <v>1</v>
      </c>
      <c r="B200" s="11" t="s">
        <v>100</v>
      </c>
      <c r="C200" s="12">
        <v>26868.1</v>
      </c>
      <c r="D200" s="13"/>
      <c r="E200" s="14" t="str">
        <f t="shared" si="19"/>
        <v/>
      </c>
      <c r="F200" s="13">
        <f t="shared" si="20"/>
        <v>8.0604299999999984</v>
      </c>
      <c r="G200" s="30">
        <f t="shared" si="21"/>
        <v>9</v>
      </c>
    </row>
    <row r="201" spans="1:7" x14ac:dyDescent="0.35">
      <c r="A201" s="15" t="s">
        <v>220</v>
      </c>
      <c r="B201" s="20" t="s">
        <v>190</v>
      </c>
      <c r="C201" s="16">
        <v>11594.7</v>
      </c>
      <c r="D201" s="13">
        <v>4.2699999999999996</v>
      </c>
      <c r="E201" s="14">
        <f t="shared" si="19"/>
        <v>3.6827171035041866E-4</v>
      </c>
      <c r="F201" s="13">
        <f t="shared" si="20"/>
        <v>3.4784099999999998</v>
      </c>
      <c r="G201" s="30">
        <f t="shared" si="21"/>
        <v>5</v>
      </c>
    </row>
    <row r="202" spans="1:7" x14ac:dyDescent="0.35">
      <c r="A202" s="15" t="s">
        <v>175</v>
      </c>
      <c r="B202" s="19" t="s">
        <v>167</v>
      </c>
      <c r="C202" s="16">
        <v>30472.400000000001</v>
      </c>
      <c r="D202" s="13">
        <v>3.09</v>
      </c>
      <c r="E202" s="14">
        <f t="shared" si="19"/>
        <v>1.014032370276053E-4</v>
      </c>
      <c r="F202" s="13">
        <f t="shared" si="20"/>
        <v>9.1417199999999994</v>
      </c>
      <c r="G202" s="30">
        <f t="shared" si="21"/>
        <v>10</v>
      </c>
    </row>
    <row r="203" spans="1:7" x14ac:dyDescent="0.35">
      <c r="A203" s="11" t="s">
        <v>1</v>
      </c>
      <c r="B203" s="11" t="s">
        <v>31</v>
      </c>
      <c r="C203" s="12">
        <v>16194.2</v>
      </c>
      <c r="D203" s="13"/>
      <c r="E203" s="14" t="str">
        <f t="shared" si="19"/>
        <v/>
      </c>
      <c r="F203" s="13">
        <f t="shared" si="20"/>
        <v>4.8582599999999996</v>
      </c>
      <c r="G203" s="30">
        <f t="shared" si="21"/>
        <v>5</v>
      </c>
    </row>
    <row r="204" spans="1:7" x14ac:dyDescent="0.35">
      <c r="A204" s="11" t="s">
        <v>1</v>
      </c>
      <c r="B204" s="11" t="s">
        <v>66</v>
      </c>
      <c r="C204" s="12">
        <v>23390.5</v>
      </c>
      <c r="D204" s="13"/>
      <c r="E204" s="14" t="str">
        <f t="shared" si="19"/>
        <v/>
      </c>
      <c r="F204" s="13">
        <f t="shared" si="20"/>
        <v>7.0171499999999991</v>
      </c>
      <c r="G204" s="30">
        <f t="shared" si="21"/>
        <v>8</v>
      </c>
    </row>
    <row r="205" spans="1:7" x14ac:dyDescent="0.35">
      <c r="A205" s="11" t="s">
        <v>1</v>
      </c>
      <c r="B205" s="11" t="s">
        <v>101</v>
      </c>
      <c r="C205" s="12">
        <v>5082.3999999999996</v>
      </c>
      <c r="D205" s="13"/>
      <c r="E205" s="14" t="str">
        <f t="shared" si="19"/>
        <v/>
      </c>
      <c r="F205" s="13">
        <f t="shared" si="20"/>
        <v>1.5247199999999999</v>
      </c>
      <c r="G205" s="30">
        <f t="shared" si="21"/>
        <v>5</v>
      </c>
    </row>
    <row r="206" spans="1:7" x14ac:dyDescent="0.35">
      <c r="A206" s="11" t="s">
        <v>1</v>
      </c>
      <c r="B206" s="11" t="s">
        <v>52</v>
      </c>
      <c r="C206" s="12" t="s">
        <v>222</v>
      </c>
      <c r="D206" s="13"/>
      <c r="E206" s="14" t="str">
        <f t="shared" si="19"/>
        <v/>
      </c>
      <c r="F206" s="13"/>
      <c r="G206" s="30"/>
    </row>
    <row r="207" spans="1:7" x14ac:dyDescent="0.35">
      <c r="A207" s="15" t="s">
        <v>220</v>
      </c>
      <c r="B207" s="19" t="s">
        <v>191</v>
      </c>
      <c r="C207" s="16">
        <v>2397.8000000000002</v>
      </c>
      <c r="D207" s="13">
        <v>9.6</v>
      </c>
      <c r="E207" s="14">
        <f t="shared" si="19"/>
        <v>4.0036700308616231E-3</v>
      </c>
      <c r="F207" s="13">
        <f t="shared" ref="F207:F216" si="22">C207*F$3</f>
        <v>0.71933999999999998</v>
      </c>
      <c r="G207" s="30">
        <f t="shared" ref="G207:G216" si="23">IF(C207*G$3&lt;5,5,IF(C207*G$3&gt;15,15,ROUNDUP(C207*G$3,0)))</f>
        <v>5</v>
      </c>
    </row>
    <row r="208" spans="1:7" x14ac:dyDescent="0.35">
      <c r="A208" s="15" t="s">
        <v>148</v>
      </c>
      <c r="B208" s="19" t="s">
        <v>143</v>
      </c>
      <c r="C208" s="16">
        <v>14219.8</v>
      </c>
      <c r="D208" s="13">
        <v>8</v>
      </c>
      <c r="E208" s="14">
        <f t="shared" si="19"/>
        <v>5.6259581710009986E-4</v>
      </c>
      <c r="F208" s="13">
        <f t="shared" si="22"/>
        <v>4.2659399999999996</v>
      </c>
      <c r="G208" s="30">
        <f t="shared" si="23"/>
        <v>5</v>
      </c>
    </row>
    <row r="209" spans="1:7" x14ac:dyDescent="0.35">
      <c r="A209" s="15" t="s">
        <v>148</v>
      </c>
      <c r="B209" s="19" t="s">
        <v>147</v>
      </c>
      <c r="C209" s="16">
        <v>66766.100000000006</v>
      </c>
      <c r="D209" s="13" t="s">
        <v>224</v>
      </c>
      <c r="E209" s="14"/>
      <c r="F209" s="13">
        <f t="shared" si="22"/>
        <v>20.02983</v>
      </c>
      <c r="G209" s="30">
        <f t="shared" si="23"/>
        <v>15</v>
      </c>
    </row>
    <row r="210" spans="1:7" x14ac:dyDescent="0.35">
      <c r="A210" s="15" t="s">
        <v>148</v>
      </c>
      <c r="B210" s="17" t="s">
        <v>144</v>
      </c>
      <c r="C210" s="16">
        <v>49675.3</v>
      </c>
      <c r="D210" s="13">
        <v>16.3</v>
      </c>
      <c r="E210" s="14">
        <f t="shared" ref="E210:E220" si="24">IF(D210="","",D210/C210)</f>
        <v>3.281308819473662E-4</v>
      </c>
      <c r="F210" s="13">
        <f t="shared" si="22"/>
        <v>14.90259</v>
      </c>
      <c r="G210" s="30">
        <f t="shared" si="23"/>
        <v>15</v>
      </c>
    </row>
    <row r="211" spans="1:7" x14ac:dyDescent="0.35">
      <c r="A211" s="15" t="s">
        <v>220</v>
      </c>
      <c r="B211" s="17" t="s">
        <v>201</v>
      </c>
      <c r="C211" s="16">
        <v>24625.5</v>
      </c>
      <c r="D211" s="13">
        <v>13.43</v>
      </c>
      <c r="E211" s="14">
        <f t="shared" si="24"/>
        <v>5.4536963716472764E-4</v>
      </c>
      <c r="F211" s="13">
        <f t="shared" si="22"/>
        <v>7.3876499999999989</v>
      </c>
      <c r="G211" s="30">
        <f t="shared" si="23"/>
        <v>8</v>
      </c>
    </row>
    <row r="212" spans="1:7" x14ac:dyDescent="0.35">
      <c r="A212" s="15" t="s">
        <v>175</v>
      </c>
      <c r="B212" s="17" t="s">
        <v>153</v>
      </c>
      <c r="C212" s="16">
        <v>69287.5</v>
      </c>
      <c r="D212" s="13">
        <v>17.850000000000001</v>
      </c>
      <c r="E212" s="14">
        <f t="shared" si="24"/>
        <v>2.5762222623128272E-4</v>
      </c>
      <c r="F212" s="13">
        <f t="shared" si="22"/>
        <v>20.786249999999999</v>
      </c>
      <c r="G212" s="30">
        <f t="shared" si="23"/>
        <v>15</v>
      </c>
    </row>
    <row r="213" spans="1:7" x14ac:dyDescent="0.35">
      <c r="A213" s="15" t="s">
        <v>175</v>
      </c>
      <c r="B213" s="19" t="s">
        <v>159</v>
      </c>
      <c r="C213" s="16">
        <v>8497.4</v>
      </c>
      <c r="D213" s="13">
        <v>5</v>
      </c>
      <c r="E213" s="14">
        <f t="shared" si="24"/>
        <v>5.8841527996799021E-4</v>
      </c>
      <c r="F213" s="13">
        <f t="shared" si="22"/>
        <v>2.5492199999999996</v>
      </c>
      <c r="G213" s="30">
        <f t="shared" si="23"/>
        <v>5</v>
      </c>
    </row>
    <row r="214" spans="1:7" x14ac:dyDescent="0.35">
      <c r="A214" s="11" t="s">
        <v>1</v>
      </c>
      <c r="B214" s="11" t="s">
        <v>102</v>
      </c>
      <c r="C214" s="12">
        <v>3105.1</v>
      </c>
      <c r="D214" s="13"/>
      <c r="E214" s="14" t="str">
        <f t="shared" si="24"/>
        <v/>
      </c>
      <c r="F214" s="13">
        <f t="shared" si="22"/>
        <v>0.93152999999999986</v>
      </c>
      <c r="G214" s="30">
        <f t="shared" si="23"/>
        <v>5</v>
      </c>
    </row>
    <row r="215" spans="1:7" x14ac:dyDescent="0.35">
      <c r="A215" s="15" t="s">
        <v>148</v>
      </c>
      <c r="B215" s="17" t="s">
        <v>111</v>
      </c>
      <c r="C215" s="16">
        <v>17527.7</v>
      </c>
      <c r="D215" s="13">
        <v>9.6</v>
      </c>
      <c r="E215" s="14">
        <f t="shared" si="24"/>
        <v>5.4770449060629744E-4</v>
      </c>
      <c r="F215" s="13">
        <f t="shared" si="22"/>
        <v>5.2583099999999998</v>
      </c>
      <c r="G215" s="30">
        <f t="shared" si="23"/>
        <v>6</v>
      </c>
    </row>
    <row r="216" spans="1:7" x14ac:dyDescent="0.35">
      <c r="A216" s="11" t="s">
        <v>1</v>
      </c>
      <c r="B216" s="11" t="s">
        <v>4</v>
      </c>
      <c r="C216" s="12">
        <v>11553.1</v>
      </c>
      <c r="D216" s="13"/>
      <c r="E216" s="14" t="str">
        <f t="shared" si="24"/>
        <v/>
      </c>
      <c r="F216" s="13">
        <f t="shared" si="22"/>
        <v>3.4659299999999997</v>
      </c>
      <c r="G216" s="30">
        <f t="shared" si="23"/>
        <v>5</v>
      </c>
    </row>
    <row r="217" spans="1:7" x14ac:dyDescent="0.35">
      <c r="A217" s="11" t="s">
        <v>1</v>
      </c>
      <c r="B217" s="11" t="s">
        <v>103</v>
      </c>
      <c r="C217" s="12" t="s">
        <v>223</v>
      </c>
      <c r="D217" s="13"/>
      <c r="E217" s="14" t="str">
        <f t="shared" si="24"/>
        <v/>
      </c>
      <c r="F217" s="13"/>
      <c r="G217" s="30"/>
    </row>
    <row r="218" spans="1:7" x14ac:dyDescent="0.35">
      <c r="A218" s="11" t="s">
        <v>1</v>
      </c>
      <c r="B218" s="11" t="s">
        <v>13</v>
      </c>
      <c r="C218" s="12">
        <v>3688.5</v>
      </c>
      <c r="D218" s="13"/>
      <c r="E218" s="14" t="str">
        <f t="shared" si="24"/>
        <v/>
      </c>
      <c r="F218" s="13">
        <f>C218*F$3</f>
        <v>1.1065499999999999</v>
      </c>
      <c r="G218" s="30">
        <f>IF(C218*G$3&lt;5,5,IF(C218*G$3&gt;15,15,ROUNDUP(C218*G$3,0)))</f>
        <v>5</v>
      </c>
    </row>
    <row r="219" spans="1:7" x14ac:dyDescent="0.35">
      <c r="A219" s="11" t="s">
        <v>1</v>
      </c>
      <c r="B219" s="11" t="s">
        <v>29</v>
      </c>
      <c r="C219" s="12">
        <v>3623.9</v>
      </c>
      <c r="D219" s="13"/>
      <c r="E219" s="14" t="str">
        <f t="shared" si="24"/>
        <v/>
      </c>
      <c r="F219" s="13">
        <f>C219*F$3</f>
        <v>1.08717</v>
      </c>
      <c r="G219" s="30">
        <f>IF(C219*G$3&lt;5,5,IF(C219*G$3&gt;15,15,ROUNDUP(C219*G$3,0)))</f>
        <v>5</v>
      </c>
    </row>
    <row r="220" spans="1:7" x14ac:dyDescent="0.35">
      <c r="A220" s="15" t="s">
        <v>220</v>
      </c>
      <c r="B220" s="17" t="s">
        <v>192</v>
      </c>
      <c r="C220" s="16">
        <v>2444.5</v>
      </c>
      <c r="D220" s="13">
        <v>8.35</v>
      </c>
      <c r="E220" s="14">
        <f t="shared" si="24"/>
        <v>3.415831458375946E-3</v>
      </c>
      <c r="F220" s="13">
        <f>C220*F$3</f>
        <v>0.73334999999999995</v>
      </c>
      <c r="G220" s="30">
        <f>IF(C220*G$3&lt;5,5,IF(C220*G$3&gt;15,15,ROUNDUP(C220*G$3,0)))</f>
        <v>5</v>
      </c>
    </row>
    <row r="221" spans="1:7" x14ac:dyDescent="0.35">
      <c r="A221" s="24"/>
      <c r="B221" s="24"/>
      <c r="C221" s="25"/>
      <c r="D221" s="26"/>
      <c r="E221" s="26"/>
      <c r="F221" s="26"/>
      <c r="G221" s="31"/>
    </row>
    <row r="222" spans="1:7" x14ac:dyDescent="0.35">
      <c r="A222" s="24"/>
      <c r="B222" s="24"/>
      <c r="C222" s="25"/>
      <c r="D222" s="26"/>
      <c r="E222" s="26"/>
      <c r="F222" s="26"/>
      <c r="G222" s="31"/>
    </row>
    <row r="223" spans="1:7" x14ac:dyDescent="0.35">
      <c r="A223" s="24"/>
      <c r="B223" s="24"/>
      <c r="C223" s="25"/>
      <c r="D223" s="26"/>
      <c r="E223" s="26"/>
      <c r="F223" s="26"/>
      <c r="G223" s="31"/>
    </row>
    <row r="224" spans="1:7" x14ac:dyDescent="0.35">
      <c r="A224" s="24"/>
      <c r="B224" s="24"/>
      <c r="C224" s="25"/>
      <c r="D224" s="26"/>
      <c r="E224" s="26"/>
      <c r="F224" s="26"/>
      <c r="G224" s="31"/>
    </row>
    <row r="225" spans="1:7" x14ac:dyDescent="0.35">
      <c r="A225" s="24"/>
      <c r="B225" s="24"/>
      <c r="C225" s="25"/>
      <c r="D225" s="26"/>
      <c r="E225" s="26"/>
      <c r="F225" s="26"/>
      <c r="G225" s="31"/>
    </row>
    <row r="226" spans="1:7" x14ac:dyDescent="0.35">
      <c r="A226" s="24"/>
      <c r="B226" s="24"/>
      <c r="C226" s="25"/>
      <c r="D226" s="26"/>
      <c r="E226" s="26"/>
      <c r="F226" s="26"/>
      <c r="G226" s="31"/>
    </row>
    <row r="227" spans="1:7" x14ac:dyDescent="0.35">
      <c r="A227" s="24"/>
      <c r="B227" s="24"/>
      <c r="C227" s="25"/>
      <c r="D227" s="26"/>
      <c r="E227" s="26"/>
      <c r="F227" s="26"/>
      <c r="G227" s="31"/>
    </row>
    <row r="228" spans="1:7" x14ac:dyDescent="0.35">
      <c r="A228" s="24"/>
      <c r="B228" s="24"/>
      <c r="C228" s="25"/>
      <c r="D228" s="26"/>
      <c r="E228" s="26"/>
      <c r="F228" s="26"/>
      <c r="G228" s="31"/>
    </row>
    <row r="229" spans="1:7" x14ac:dyDescent="0.35">
      <c r="A229" s="24"/>
      <c r="B229" s="24"/>
      <c r="C229" s="25"/>
      <c r="D229" s="26"/>
      <c r="E229" s="26"/>
      <c r="F229" s="26"/>
      <c r="G229" s="31"/>
    </row>
    <row r="230" spans="1:7" x14ac:dyDescent="0.35">
      <c r="A230" s="24"/>
      <c r="B230" s="24"/>
      <c r="C230" s="25"/>
      <c r="D230" s="26"/>
      <c r="E230" s="26"/>
      <c r="F230" s="26"/>
      <c r="G230" s="31"/>
    </row>
  </sheetData>
  <autoFilter ref="A4:G220" xr:uid="{8F149B6A-E5BB-4DF8-8A6E-73DCE9C9CB42}"/>
  <sortState ref="A5:D231">
    <sortCondition ref="B4:B231"/>
  </sortState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B6CC5BA4C03946AFD3015BE146D4C2" ma:contentTypeVersion="14" ma:contentTypeDescription="Vytvoří nový dokument" ma:contentTypeScope="" ma:versionID="d75f4a8aac2f2f850bcec73e417c746c">
  <xsd:schema xmlns:xsd="http://www.w3.org/2001/XMLSchema" xmlns:xs="http://www.w3.org/2001/XMLSchema" xmlns:p="http://schemas.microsoft.com/office/2006/metadata/properties" xmlns:ns3="ef162f72-88bd-4721-b6cd-883f789a8e91" xmlns:ns4="17f108a6-cd73-49e8-9d12-f920fc709cdc" targetNamespace="http://schemas.microsoft.com/office/2006/metadata/properties" ma:root="true" ma:fieldsID="aecbc8a96c799016b3ede1f724318680" ns3:_="" ns4:_="">
    <xsd:import namespace="ef162f72-88bd-4721-b6cd-883f789a8e91"/>
    <xsd:import namespace="17f108a6-cd73-49e8-9d12-f920fc709c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62f72-88bd-4721-b6cd-883f789a8e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108a6-cd73-49e8-9d12-f920fc709c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0BC35E-9365-43C3-93AA-508FD0717975}">
  <ds:schemaRefs>
    <ds:schemaRef ds:uri="17f108a6-cd73-49e8-9d12-f920fc709cdc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f162f72-88bd-4721-b6cd-883f789a8e91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0C7589-4CF8-4DDC-9B94-529E7B254F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ED8166-F879-4F79-8DEC-856C76ED1D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162f72-88bd-4721-b6cd-883f789a8e91"/>
    <ds:schemaRef ds:uri="17f108a6-cd73-49e8-9d12-f920fc709c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Territory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MB</cp:lastModifiedBy>
  <dcterms:created xsi:type="dcterms:W3CDTF">2022-11-23T16:24:01Z</dcterms:created>
  <dcterms:modified xsi:type="dcterms:W3CDTF">2023-07-06T16:30:48Z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0x01010058B6CC5BA4C03946AFD3015BE146D4C2</vt:lpwstr>
  </property>
</Properties>
</file>