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 Simic\Desktop\"/>
    </mc:Choice>
  </mc:AlternateContent>
  <xr:revisionPtr revIDLastSave="0" documentId="8_{8AB1159B-A0D5-4FAC-A84C-3825A6CDAB54}" xr6:coauthVersionLast="47" xr6:coauthVersionMax="47" xr10:uidLastSave="{00000000-0000-0000-0000-000000000000}"/>
  <bookViews>
    <workbookView xWindow="-108" yWindow="-108" windowWidth="23256" windowHeight="12456" xr2:uid="{0D7AB324-66D1-43FC-9E86-1EB02B092D0F}"/>
  </bookViews>
  <sheets>
    <sheet name="Territory List" sheetId="2" r:id="rId1"/>
  </sheets>
  <definedNames>
    <definedName name="_xlnm._FilterDatabase" localSheetId="0" hidden="1">'Territory List'!$A$4:$G$154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2" l="1"/>
  <c r="F44" i="2"/>
  <c r="G44" i="2"/>
  <c r="E107" i="2"/>
  <c r="F107" i="2"/>
  <c r="G107" i="2"/>
  <c r="F5" i="2"/>
  <c r="F6" i="2"/>
  <c r="F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7" i="2"/>
  <c r="F28" i="2"/>
  <c r="F29" i="2"/>
  <c r="F30" i="2"/>
  <c r="F31" i="2"/>
  <c r="F32" i="2"/>
  <c r="F34" i="2"/>
  <c r="F35" i="2"/>
  <c r="F36" i="2"/>
  <c r="F38" i="2"/>
  <c r="F39" i="2"/>
  <c r="F40" i="2"/>
  <c r="F41" i="2"/>
  <c r="F42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4" i="2"/>
  <c r="F66" i="2"/>
  <c r="F68" i="2"/>
  <c r="F69" i="2"/>
  <c r="F70" i="2"/>
  <c r="F71" i="2"/>
  <c r="F73" i="2"/>
  <c r="F74" i="2"/>
  <c r="F75" i="2"/>
  <c r="F76" i="2"/>
  <c r="F77" i="2"/>
  <c r="F78" i="2"/>
  <c r="F80" i="2"/>
  <c r="F81" i="2"/>
  <c r="F82" i="2"/>
  <c r="F83" i="2"/>
  <c r="F84" i="2"/>
  <c r="F85" i="2"/>
  <c r="F86" i="2"/>
  <c r="F87" i="2"/>
  <c r="F88" i="2"/>
  <c r="F89" i="2"/>
  <c r="F92" i="2"/>
  <c r="F93" i="2"/>
  <c r="F94" i="2"/>
  <c r="F95" i="2"/>
  <c r="F96" i="2"/>
  <c r="F98" i="2"/>
  <c r="F99" i="2"/>
  <c r="F100" i="2"/>
  <c r="F103" i="2"/>
  <c r="F105" i="2"/>
  <c r="F106" i="2"/>
  <c r="F108" i="2"/>
  <c r="F109" i="2"/>
  <c r="F110" i="2"/>
  <c r="F111" i="2"/>
  <c r="F114" i="2"/>
  <c r="F115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1" i="2"/>
  <c r="F132" i="2"/>
  <c r="F133" i="2"/>
  <c r="F134" i="2"/>
  <c r="F135" i="2"/>
  <c r="F136" i="2"/>
  <c r="F137" i="2"/>
  <c r="F139" i="2"/>
  <c r="F140" i="2"/>
  <c r="F141" i="2"/>
  <c r="F142" i="2"/>
  <c r="F143" i="2"/>
  <c r="F144" i="2"/>
  <c r="F146" i="2"/>
  <c r="F147" i="2"/>
  <c r="F148" i="2"/>
  <c r="F149" i="2"/>
  <c r="F150" i="2"/>
  <c r="F152" i="2"/>
  <c r="F153" i="2"/>
  <c r="F154" i="2"/>
  <c r="G154" i="2" l="1"/>
  <c r="G153" i="2"/>
  <c r="G152" i="2"/>
  <c r="G150" i="2"/>
  <c r="G149" i="2"/>
  <c r="G148" i="2"/>
  <c r="G147" i="2"/>
  <c r="G146" i="2"/>
  <c r="G144" i="2"/>
  <c r="G143" i="2"/>
  <c r="G142" i="2"/>
  <c r="G141" i="2"/>
  <c r="G140" i="2"/>
  <c r="G139" i="2"/>
  <c r="G137" i="2"/>
  <c r="G136" i="2"/>
  <c r="G135" i="2"/>
  <c r="G134" i="2"/>
  <c r="G133" i="2"/>
  <c r="G132" i="2"/>
  <c r="G131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5" i="2"/>
  <c r="G114" i="2"/>
  <c r="G111" i="2"/>
  <c r="G110" i="2"/>
  <c r="G109" i="2"/>
  <c r="G108" i="2"/>
  <c r="G106" i="2"/>
  <c r="G105" i="2"/>
  <c r="G103" i="2"/>
  <c r="G100" i="2"/>
  <c r="G99" i="2"/>
  <c r="G98" i="2"/>
  <c r="G96" i="2"/>
  <c r="G95" i="2"/>
  <c r="G94" i="2"/>
  <c r="G93" i="2"/>
  <c r="G92" i="2"/>
  <c r="G89" i="2"/>
  <c r="G88" i="2"/>
  <c r="G87" i="2"/>
  <c r="G86" i="2"/>
  <c r="G85" i="2"/>
  <c r="G84" i="2"/>
  <c r="G83" i="2"/>
  <c r="G82" i="2"/>
  <c r="G81" i="2"/>
  <c r="G80" i="2"/>
  <c r="G78" i="2"/>
  <c r="G77" i="2"/>
  <c r="G76" i="2"/>
  <c r="G75" i="2"/>
  <c r="G74" i="2"/>
  <c r="G73" i="2"/>
  <c r="G71" i="2"/>
  <c r="G70" i="2"/>
  <c r="G69" i="2"/>
  <c r="G68" i="2"/>
  <c r="G66" i="2"/>
  <c r="G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2" i="2"/>
  <c r="G41" i="2"/>
  <c r="G40" i="2"/>
  <c r="G39" i="2"/>
  <c r="G38" i="2"/>
  <c r="G36" i="2"/>
  <c r="G35" i="2"/>
  <c r="G34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6" i="2"/>
  <c r="G5" i="2"/>
  <c r="E1" i="2" l="1"/>
  <c r="E2" i="2"/>
  <c r="E154" i="2" l="1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7" i="2"/>
  <c r="E6" i="2"/>
  <c r="E5" i="2"/>
  <c r="E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4" authorId="0" shapeId="0" xr:uid="{D9F3F293-4DD9-4861-BA4E-121B302296D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converted in EUR</t>
        </r>
      </text>
    </comment>
    <comment ref="D6" authorId="0" shapeId="0" xr:uid="{83CD47C5-B3E1-49E3-9F2A-132ED78DB8E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2400 dzd</t>
        </r>
      </text>
    </comment>
    <comment ref="D9" authorId="0" shapeId="0" xr:uid="{DE018A5E-F4A7-4DE3-B0A7-FB423D97AFC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850AKZ</t>
        </r>
      </text>
    </comment>
    <comment ref="C13" authorId="0" shapeId="0" xr:uid="{D177C7A6-40F2-4C8B-918F-3C88F62532C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2020 last stats</t>
        </r>
      </text>
    </comment>
    <comment ref="C22" authorId="0" shapeId="0" xr:uid="{766DE71A-57FB-4A47-8B72-33532470D5D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2020 last stats</t>
        </r>
      </text>
    </comment>
    <comment ref="D32" authorId="0" shapeId="0" xr:uid="{F9D86908-A145-426C-B656-E5A2D42515F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5 USD excluded VAT</t>
        </r>
      </text>
    </comment>
    <comment ref="C34" authorId="0" shapeId="0" xr:uid="{83CFFDC4-3E60-4660-93C9-6A195C61B2C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2020 last stats</t>
        </r>
      </text>
    </comment>
    <comment ref="D37" authorId="0" shapeId="0" xr:uid="{A1B1396C-2303-4701-8993-0CEBCDC98C3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Tax included</t>
        </r>
      </text>
    </comment>
    <comment ref="C49" authorId="0" shapeId="0" xr:uid="{64E529E6-80FC-4370-8EB1-B2FED556091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2011 last stats</t>
        </r>
      </text>
    </comment>
    <comment ref="D56" authorId="0" shapeId="0" xr:uid="{B7805879-8DF6-4E35-B82C-E471F70A29F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VAT excluded</t>
        </r>
      </text>
    </comment>
    <comment ref="D65" authorId="0" shapeId="0" xr:uid="{92517D86-0936-4456-896F-1C1DA112B8A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375 HUF</t>
        </r>
      </text>
    </comment>
    <comment ref="D72" authorId="0" shapeId="0" xr:uid="{6FE31E92-813F-4A5C-85E3-AF78EEE6305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5 USD</t>
        </r>
      </text>
    </comment>
    <comment ref="C73" authorId="0" shapeId="0" xr:uid="{13474E13-FE89-43DE-AAC8-2774F1D10A5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2020 last stats</t>
        </r>
      </text>
    </comment>
    <comment ref="D78" authorId="0" shapeId="0" xr:uid="{F0BE692D-CA6A-4558-B07E-D1A75E4A588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30 Libyan Dinars</t>
        </r>
      </text>
    </comment>
    <comment ref="C105" authorId="0" shapeId="0" xr:uid="{4D3A20DA-1FDD-49E4-BE7F-911B00E7BF9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2020 last stats</t>
        </r>
      </text>
    </comment>
    <comment ref="C118" authorId="0" shapeId="0" xr:uid="{B56B9491-85E1-433E-BC19-AFE9BE5320D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2020 last stats</t>
        </r>
      </text>
    </comment>
    <comment ref="C124" authorId="0" shapeId="0" xr:uid="{A43B38BA-DEC8-45AA-B6FF-3862DFAFCB1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2018 last stats</t>
        </r>
      </text>
    </comment>
    <comment ref="C128" authorId="0" shapeId="0" xr:uid="{525A9CC2-9EC3-45F2-82E1-A5390935D91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2015 last stats</t>
        </r>
      </text>
    </comment>
    <comment ref="C139" authorId="0" shapeId="0" xr:uid="{1A121459-6466-465E-B23D-81F4A763650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2020 last stats</t>
        </r>
      </text>
    </comment>
    <comment ref="C142" authorId="0" shapeId="0" xr:uid="{E9F23FF6-753D-48C8-9E8E-DE30CBF5549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2019 last stats</t>
        </r>
      </text>
    </comment>
    <comment ref="D148" authorId="0" shapeId="0" xr:uid="{E8655D28-5A1B-4AE9-8E91-D78E3FA6A59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depending on FX</t>
        </r>
      </text>
    </comment>
    <comment ref="C152" authorId="0" shapeId="0" xr:uid="{E83F4581-1EE8-4AEE-AA92-E80C2FFFAD7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2013 last stats</t>
        </r>
      </text>
    </comment>
  </commentList>
</comments>
</file>

<file path=xl/sharedStrings.xml><?xml version="1.0" encoding="utf-8"?>
<sst xmlns="http://schemas.openxmlformats.org/spreadsheetml/2006/main" count="331" uniqueCount="164">
  <si>
    <t>Agrm. type</t>
  </si>
  <si>
    <t>none</t>
  </si>
  <si>
    <t>Thailand (ex STA)</t>
  </si>
  <si>
    <t>Vietnam</t>
  </si>
  <si>
    <t>South Africa (ex STA)</t>
  </si>
  <si>
    <t>Myanmar*</t>
  </si>
  <si>
    <t>Ethiopia</t>
  </si>
  <si>
    <t>Sudan*</t>
  </si>
  <si>
    <t>Bolivia</t>
  </si>
  <si>
    <t>North Korea*</t>
  </si>
  <si>
    <t>Nepal</t>
  </si>
  <si>
    <t>Cuba</t>
  </si>
  <si>
    <t>Yemen*</t>
  </si>
  <si>
    <t>Tajikistan</t>
  </si>
  <si>
    <t>State of Palestine*</t>
  </si>
  <si>
    <t>Cambodia</t>
  </si>
  <si>
    <t>Mozambique</t>
  </si>
  <si>
    <t>Singapore (ex STA)</t>
  </si>
  <si>
    <t>Albania</t>
  </si>
  <si>
    <t>Benin</t>
  </si>
  <si>
    <t>Madagascar</t>
  </si>
  <si>
    <t>Guinea</t>
  </si>
  <si>
    <t>Burkina Faso</t>
  </si>
  <si>
    <t>Armenia</t>
  </si>
  <si>
    <t>Togo</t>
  </si>
  <si>
    <t>Mali</t>
  </si>
  <si>
    <t>Niger</t>
  </si>
  <si>
    <t>Burundi</t>
  </si>
  <si>
    <t>Zambia</t>
  </si>
  <si>
    <t>Namibia</t>
  </si>
  <si>
    <t>Turkmenistan</t>
  </si>
  <si>
    <t>Liberia</t>
  </si>
  <si>
    <t>Chad</t>
  </si>
  <si>
    <t>Lesotho</t>
  </si>
  <si>
    <t>Mauritania</t>
  </si>
  <si>
    <t>Timor-Leste</t>
  </si>
  <si>
    <t>Central African Republic</t>
  </si>
  <si>
    <t>Cabo Verde</t>
  </si>
  <si>
    <t>Barbados</t>
  </si>
  <si>
    <t>Malawi</t>
  </si>
  <si>
    <t>Eritrea</t>
  </si>
  <si>
    <t>Belize</t>
  </si>
  <si>
    <t>Grenada</t>
  </si>
  <si>
    <t>Guyana</t>
  </si>
  <si>
    <t>Bhutan</t>
  </si>
  <si>
    <t>Eswatini</t>
  </si>
  <si>
    <t>Comoros</t>
  </si>
  <si>
    <t>Gambia</t>
  </si>
  <si>
    <t>Djibouti</t>
  </si>
  <si>
    <t>Saint Kitts &amp; Nevis</t>
  </si>
  <si>
    <t>Saint Lucia</t>
  </si>
  <si>
    <t>U.S. Virgin Islands</t>
  </si>
  <si>
    <t>Sao Tome &amp; Principe</t>
  </si>
  <si>
    <t>Curaçao</t>
  </si>
  <si>
    <t>Antigua and Barbuda</t>
  </si>
  <si>
    <t>Seychelles</t>
  </si>
  <si>
    <t>Marshall Islands</t>
  </si>
  <si>
    <t>Aruba</t>
  </si>
  <si>
    <t>Bermuda</t>
  </si>
  <si>
    <t>Cayman Islands</t>
  </si>
  <si>
    <t>Monaco</t>
  </si>
  <si>
    <t>San Marino</t>
  </si>
  <si>
    <t>Palau</t>
  </si>
  <si>
    <t>British Virgin Islands</t>
  </si>
  <si>
    <t>Liechtenstein</t>
  </si>
  <si>
    <t>Turks and Caicos</t>
  </si>
  <si>
    <t>Montserrat</t>
  </si>
  <si>
    <t>Anguilla</t>
  </si>
  <si>
    <t>Holy See (Vatican)</t>
  </si>
  <si>
    <t>South Sudan</t>
  </si>
  <si>
    <t>American Samoa</t>
  </si>
  <si>
    <t>Bahamas</t>
  </si>
  <si>
    <t>Botswana</t>
  </si>
  <si>
    <t>Caribbean Netherlands</t>
  </si>
  <si>
    <t>Dominica</t>
  </si>
  <si>
    <t>Equatorial Guinea</t>
  </si>
  <si>
    <t>Fiji</t>
  </si>
  <si>
    <t>Gabon</t>
  </si>
  <si>
    <t>Guinea-Bissau</t>
  </si>
  <si>
    <t>Haiti</t>
  </si>
  <si>
    <t>Isle of Man</t>
  </si>
  <si>
    <t>Kiribati</t>
  </si>
  <si>
    <t>Laos</t>
  </si>
  <si>
    <t>Micronesia</t>
  </si>
  <si>
    <t>Nauru</t>
  </si>
  <si>
    <t>Nicaragua</t>
  </si>
  <si>
    <t>Niue</t>
  </si>
  <si>
    <t>Northern Mariana Islands</t>
  </si>
  <si>
    <t>Papua New Guinea</t>
  </si>
  <si>
    <t>Saint Barthelemy</t>
  </si>
  <si>
    <t>Saint Helena</t>
  </si>
  <si>
    <t>Saint Martin</t>
  </si>
  <si>
    <t>Samoa</t>
  </si>
  <si>
    <t>Sint Maarten</t>
  </si>
  <si>
    <t>Solomon Islands</t>
  </si>
  <si>
    <t>St. Vincent &amp; Grenadines</t>
  </si>
  <si>
    <t>Suriname</t>
  </si>
  <si>
    <t>Tokelau</t>
  </si>
  <si>
    <t>Tonga</t>
  </si>
  <si>
    <t>Trinidad and Tobago</t>
  </si>
  <si>
    <t>Tuvalu</t>
  </si>
  <si>
    <t>Vanuatu</t>
  </si>
  <si>
    <t>Western Sahara</t>
  </si>
  <si>
    <t>Hungary</t>
  </si>
  <si>
    <t>Kenya</t>
  </si>
  <si>
    <t>Chile</t>
  </si>
  <si>
    <t>USA</t>
  </si>
  <si>
    <t>New Zealand</t>
  </si>
  <si>
    <t>Algeria</t>
  </si>
  <si>
    <t>Angola</t>
  </si>
  <si>
    <t>Cameroon</t>
  </si>
  <si>
    <t>Congo</t>
  </si>
  <si>
    <t>Ivory Coast</t>
  </si>
  <si>
    <t>Ghana</t>
  </si>
  <si>
    <t>Libya</t>
  </si>
  <si>
    <t>Mauritius</t>
  </si>
  <si>
    <t>Nigeria</t>
  </si>
  <si>
    <t>Rwanda</t>
  </si>
  <si>
    <t>Sierra Leone</t>
  </si>
  <si>
    <t>Senegal</t>
  </si>
  <si>
    <t>Somalia</t>
  </si>
  <si>
    <t>Tanzania</t>
  </si>
  <si>
    <t>Tunisia</t>
  </si>
  <si>
    <t>Uganda</t>
  </si>
  <si>
    <t>Zimbabwe</t>
  </si>
  <si>
    <t>Colombia</t>
  </si>
  <si>
    <t>Costa Rica</t>
  </si>
  <si>
    <t>Ecuador</t>
  </si>
  <si>
    <t>Guatemala</t>
  </si>
  <si>
    <t>Honduras</t>
  </si>
  <si>
    <t>Jamaica</t>
  </si>
  <si>
    <t>Paraguay</t>
  </si>
  <si>
    <t>Puerto Rico</t>
  </si>
  <si>
    <t>Uruguay</t>
  </si>
  <si>
    <t>Kazakhstan</t>
  </si>
  <si>
    <t>Kyrgyzstan</t>
  </si>
  <si>
    <t>Russia</t>
  </si>
  <si>
    <t>Bangladesh</t>
  </si>
  <si>
    <t>Brunei</t>
  </si>
  <si>
    <t>China</t>
  </si>
  <si>
    <t>Malaysia</t>
  </si>
  <si>
    <t xml:space="preserve">Maldives </t>
  </si>
  <si>
    <t>Philippines</t>
  </si>
  <si>
    <t>Andorra</t>
  </si>
  <si>
    <t>Belarus</t>
  </si>
  <si>
    <t>Bosnia and Herzegovina</t>
  </si>
  <si>
    <t>Moldova</t>
  </si>
  <si>
    <t>North Macedonia</t>
  </si>
  <si>
    <t>Iraq</t>
  </si>
  <si>
    <t>Jordan</t>
  </si>
  <si>
    <t>Azerbaijan</t>
  </si>
  <si>
    <t>Georgia</t>
  </si>
  <si>
    <t>AO</t>
  </si>
  <si>
    <t>Territory</t>
  </si>
  <si>
    <t>no data</t>
  </si>
  <si>
    <t xml:space="preserve"> no data</t>
  </si>
  <si>
    <t>GDP (USD $) 2021</t>
  </si>
  <si>
    <t>Suggested price (0,03% of GDP PPP)</t>
  </si>
  <si>
    <t>current ISIC card retail selling price (EUR)</t>
  </si>
  <si>
    <t>current %</t>
  </si>
  <si>
    <t>avg all</t>
  </si>
  <si>
    <t>avg AOs</t>
  </si>
  <si>
    <t>avg PERs, ERs</t>
  </si>
  <si>
    <t>ISIC price on an OT or on a markets with AOs only - 0,03% of GDP PPP, MIN 5 EUR, MAX 15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</si>
</sst>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%"/>
    <numFmt numFmtId="166" formatCode="_-* #,##0.00\ [$€-41B]_-;\-* #,##0.00\ [$€-41B]_-;_-* &quot;-&quot;??\ [$€-41B]_-;_-@_-"/>
    <numFmt numFmtId="167" formatCode="0.0000%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29">
    <xf numFmtId="0" fontId="0" fillId="0" borderId="0" xfId="0"/>
    <xf numFmtId="0" fontId="8" fillId="0" borderId="1" xfId="0" applyFont="1" applyBorder="1" applyAlignment="1">
      <alignment vertical="center"/>
    </xf>
    <xf numFmtId="0" fontId="7" fillId="0" borderId="1" xfId="0" applyFont="1" applyBorder="1"/>
    <xf numFmtId="0" fontId="0" fillId="2" borderId="0" xfId="0" applyFill="1"/>
    <xf numFmtId="1" fontId="7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165" fontId="10" fillId="0" borderId="0" xfId="2" applyNumberFormat="1" applyFont="1" applyAlignment="1">
      <alignment horizontal="center"/>
    </xf>
    <xf numFmtId="167" fontId="10" fillId="0" borderId="0" xfId="2" applyNumberFormat="1" applyFont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7" fontId="0" fillId="0" borderId="1" xfId="2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6" fontId="4" fillId="0" borderId="1" xfId="1" applyNumberFormat="1" applyFont="1" applyFill="1" applyBorder="1" applyAlignment="1">
      <alignment horizontal="center"/>
    </xf>
    <xf numFmtId="167" fontId="4" fillId="0" borderId="1" xfId="2" applyNumberFormat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164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2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 wrapText="1"/>
    </xf>
    <xf numFmtId="166" fontId="11" fillId="0" borderId="1" xfId="0" applyNumberFormat="1" applyFont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672E-23E2-482E-BB73-BF4C86EECC69}">
  <dimension ref="A1:G164"/>
  <sheetViews>
    <sheetView tabSelected="1" workbookViewId="0">
      <pane xSplit="2" ySplit="4" topLeftCell="C137" activePane="bottomRight" state="frozen"/>
      <selection pane="topRight" activeCell="C1" sqref="C1"/>
      <selection pane="bottomLeft" activeCell="A3" sqref="A3"/>
      <selection pane="bottomRight" activeCell="A150" sqref="A150:XFD150"/>
    </sheetView>
  </sheetViews>
  <sheetFormatPr defaultRowHeight="14.4" x14ac:dyDescent="0.3"/>
  <cols>
    <col min="1" max="1" width="10.44140625" customWidth="1"/>
    <col min="2" max="2" width="22.6640625" customWidth="1"/>
    <col min="3" max="4" width="16.77734375" style="5" customWidth="1"/>
    <col min="5" max="5" width="12.109375" style="5" customWidth="1"/>
    <col min="6" max="6" width="16.77734375" style="5" customWidth="1"/>
    <col min="7" max="7" width="23.5546875" style="25" customWidth="1"/>
  </cols>
  <sheetData>
    <row r="1" spans="1:7" x14ac:dyDescent="0.3">
      <c r="D1" s="10" t="s">
        <v>162</v>
      </c>
      <c r="E1" s="9">
        <f>0.000377</f>
        <v>3.77E-4</v>
      </c>
    </row>
    <row r="2" spans="1:7" x14ac:dyDescent="0.3">
      <c r="D2" s="10" t="s">
        <v>161</v>
      </c>
      <c r="E2" s="9">
        <f>0.001378</f>
        <v>1.3780000000000001E-3</v>
      </c>
    </row>
    <row r="3" spans="1:7" x14ac:dyDescent="0.3">
      <c r="D3" s="10" t="s">
        <v>160</v>
      </c>
      <c r="E3" s="9">
        <f>AVERAGE(E5:E154)</f>
        <v>1.2832514833474933E-3</v>
      </c>
      <c r="F3" s="8">
        <v>2.9999999999999997E-4</v>
      </c>
      <c r="G3" s="26">
        <v>2.9999999999999997E-4</v>
      </c>
    </row>
    <row r="4" spans="1:7" ht="57.6" x14ac:dyDescent="0.3">
      <c r="A4" s="1" t="s">
        <v>0</v>
      </c>
      <c r="B4" s="2" t="s">
        <v>153</v>
      </c>
      <c r="C4" s="6" t="s">
        <v>156</v>
      </c>
      <c r="D4" s="7" t="s">
        <v>158</v>
      </c>
      <c r="E4" s="7" t="s">
        <v>159</v>
      </c>
      <c r="F4" s="4" t="s">
        <v>157</v>
      </c>
      <c r="G4" s="27" t="s">
        <v>163</v>
      </c>
    </row>
    <row r="5" spans="1:7" s="3" customFormat="1" x14ac:dyDescent="0.3">
      <c r="A5" s="11" t="s">
        <v>152</v>
      </c>
      <c r="B5" s="11" t="s">
        <v>18</v>
      </c>
      <c r="C5" s="12">
        <v>15646</v>
      </c>
      <c r="D5" s="13"/>
      <c r="E5" s="14" t="str">
        <f>IF(D5="","",D5/C5)</f>
        <v/>
      </c>
      <c r="F5" s="13">
        <f>C5*F$3</f>
        <v>4.6937999999999995</v>
      </c>
      <c r="G5" s="28">
        <f>IF(C5*G$3&lt;5,5,IF(C5*G$3&gt;15,15,ROUNDUP(C5*G$3,0)))</f>
        <v>5</v>
      </c>
    </row>
    <row r="6" spans="1:7" x14ac:dyDescent="0.3">
      <c r="A6" s="15" t="s">
        <v>1</v>
      </c>
      <c r="B6" s="15" t="s">
        <v>108</v>
      </c>
      <c r="C6" s="16">
        <v>12037.5</v>
      </c>
      <c r="D6" s="13">
        <v>16.66</v>
      </c>
      <c r="E6" s="14">
        <f>IF(D6="","",D6/C6)</f>
        <v>1.3840083073727934E-3</v>
      </c>
      <c r="F6" s="13">
        <f>C6*F$3</f>
        <v>3.6112499999999996</v>
      </c>
      <c r="G6" s="28">
        <f>IF(C6*G$3&lt;5,5,IF(C6*G$3&gt;15,15,ROUNDUP(C6*G$3,0)))</f>
        <v>5</v>
      </c>
    </row>
    <row r="7" spans="1:7" x14ac:dyDescent="0.3">
      <c r="A7" s="11" t="s">
        <v>1</v>
      </c>
      <c r="B7" s="11" t="s">
        <v>70</v>
      </c>
      <c r="C7" s="12" t="s">
        <v>155</v>
      </c>
      <c r="D7" s="13"/>
      <c r="E7" s="14" t="str">
        <f>IF(D7="","",D7/C7)</f>
        <v/>
      </c>
      <c r="F7" s="13"/>
      <c r="G7" s="28"/>
    </row>
    <row r="8" spans="1:7" x14ac:dyDescent="0.3">
      <c r="A8" s="15" t="s">
        <v>152</v>
      </c>
      <c r="B8" s="17" t="s">
        <v>143</v>
      </c>
      <c r="C8" s="16" t="s">
        <v>154</v>
      </c>
      <c r="D8" s="13">
        <v>6</v>
      </c>
      <c r="E8" s="14"/>
      <c r="F8" s="13"/>
      <c r="G8" s="28"/>
    </row>
    <row r="9" spans="1:7" x14ac:dyDescent="0.3">
      <c r="A9" s="15" t="s">
        <v>152</v>
      </c>
      <c r="B9" s="18" t="s">
        <v>109</v>
      </c>
      <c r="C9" s="16">
        <v>6581</v>
      </c>
      <c r="D9" s="13">
        <v>1.6</v>
      </c>
      <c r="E9" s="14">
        <f t="shared" ref="E9:E32" si="0">IF(D9="","",D9/C9)</f>
        <v>2.4312414526667681E-4</v>
      </c>
      <c r="F9" s="13">
        <f>C9*F$3</f>
        <v>1.9742999999999997</v>
      </c>
      <c r="G9" s="28">
        <f>IF(C9*G$3&lt;5,5,IF(C9*G$3&gt;15,15,ROUNDUP(C9*G$3,0)))</f>
        <v>5</v>
      </c>
    </row>
    <row r="10" spans="1:7" x14ac:dyDescent="0.3">
      <c r="A10" s="11" t="s">
        <v>1</v>
      </c>
      <c r="B10" s="11" t="s">
        <v>67</v>
      </c>
      <c r="C10" s="12" t="s">
        <v>154</v>
      </c>
      <c r="D10" s="13"/>
      <c r="E10" s="14" t="str">
        <f t="shared" si="0"/>
        <v/>
      </c>
      <c r="F10" s="13"/>
      <c r="G10" s="28"/>
    </row>
    <row r="11" spans="1:7" x14ac:dyDescent="0.3">
      <c r="A11" s="11" t="s">
        <v>1</v>
      </c>
      <c r="B11" s="11" t="s">
        <v>54</v>
      </c>
      <c r="C11" s="12">
        <v>19837.7</v>
      </c>
      <c r="D11" s="13"/>
      <c r="E11" s="14" t="str">
        <f t="shared" si="0"/>
        <v/>
      </c>
      <c r="F11" s="13">
        <f>C11*F$3</f>
        <v>5.9513099999999994</v>
      </c>
      <c r="G11" s="28">
        <f t="shared" ref="G11:G25" si="1">IF(C11*G$3&lt;5,5,IF(C11*G$3&gt;15,15,ROUNDUP(C11*G$3,0)))</f>
        <v>6</v>
      </c>
    </row>
    <row r="12" spans="1:7" x14ac:dyDescent="0.3">
      <c r="A12" s="11" t="s">
        <v>1</v>
      </c>
      <c r="B12" s="11" t="s">
        <v>23</v>
      </c>
      <c r="C12" s="12">
        <v>14630.2</v>
      </c>
      <c r="D12" s="13"/>
      <c r="E12" s="14" t="str">
        <f t="shared" si="0"/>
        <v/>
      </c>
      <c r="F12" s="13">
        <f>C12*F$3</f>
        <v>4.3890599999999997</v>
      </c>
      <c r="G12" s="28">
        <f t="shared" si="1"/>
        <v>5</v>
      </c>
    </row>
    <row r="13" spans="1:7" x14ac:dyDescent="0.3">
      <c r="A13" s="11" t="s">
        <v>1</v>
      </c>
      <c r="B13" s="11" t="s">
        <v>57</v>
      </c>
      <c r="C13" s="12">
        <v>31182.799999999999</v>
      </c>
      <c r="D13" s="13"/>
      <c r="E13" s="14" t="str">
        <f t="shared" si="0"/>
        <v/>
      </c>
      <c r="F13" s="13">
        <f>C13*F$3</f>
        <v>9.3548399999999994</v>
      </c>
      <c r="G13" s="28">
        <f t="shared" si="1"/>
        <v>10</v>
      </c>
    </row>
    <row r="14" spans="1:7" x14ac:dyDescent="0.3">
      <c r="A14" s="15" t="s">
        <v>152</v>
      </c>
      <c r="B14" s="17" t="s">
        <v>150</v>
      </c>
      <c r="C14" s="16">
        <v>15842.9</v>
      </c>
      <c r="D14" s="13">
        <v>10.73</v>
      </c>
      <c r="E14" s="14">
        <f t="shared" si="0"/>
        <v>6.7727499384582373E-4</v>
      </c>
      <c r="F14" s="13">
        <f>C14*F$3</f>
        <v>4.7528699999999997</v>
      </c>
      <c r="G14" s="28">
        <f t="shared" si="1"/>
        <v>5</v>
      </c>
    </row>
    <row r="15" spans="1:7" x14ac:dyDescent="0.3">
      <c r="A15" s="11" t="s">
        <v>1</v>
      </c>
      <c r="B15" s="11" t="s">
        <v>71</v>
      </c>
      <c r="C15" s="12">
        <v>34107.800000000003</v>
      </c>
      <c r="D15" s="13"/>
      <c r="E15" s="14" t="str">
        <f t="shared" si="0"/>
        <v/>
      </c>
      <c r="F15" s="13">
        <f>C15*F$3</f>
        <v>10.232340000000001</v>
      </c>
      <c r="G15" s="28">
        <f t="shared" si="1"/>
        <v>11</v>
      </c>
    </row>
    <row r="16" spans="1:7" x14ac:dyDescent="0.3">
      <c r="A16" s="15" t="s">
        <v>152</v>
      </c>
      <c r="B16" s="15" t="s">
        <v>137</v>
      </c>
      <c r="C16" s="16">
        <v>6613</v>
      </c>
      <c r="D16" s="13">
        <v>3.6</v>
      </c>
      <c r="E16" s="14">
        <f t="shared" si="0"/>
        <v>5.4438227733252689E-4</v>
      </c>
      <c r="F16" s="13">
        <f>C16*F$3</f>
        <v>1.9838999999999998</v>
      </c>
      <c r="G16" s="28">
        <f t="shared" si="1"/>
        <v>5</v>
      </c>
    </row>
    <row r="17" spans="1:7" x14ac:dyDescent="0.3">
      <c r="A17" s="11" t="s">
        <v>1</v>
      </c>
      <c r="B17" s="11" t="s">
        <v>38</v>
      </c>
      <c r="C17" s="12">
        <v>14816.9</v>
      </c>
      <c r="D17" s="13"/>
      <c r="E17" s="14" t="str">
        <f t="shared" si="0"/>
        <v/>
      </c>
      <c r="F17" s="13">
        <f>C17*F$3</f>
        <v>4.4450699999999994</v>
      </c>
      <c r="G17" s="28">
        <f t="shared" si="1"/>
        <v>5</v>
      </c>
    </row>
    <row r="18" spans="1:7" x14ac:dyDescent="0.3">
      <c r="A18" s="15" t="s">
        <v>152</v>
      </c>
      <c r="B18" s="20" t="s">
        <v>144</v>
      </c>
      <c r="C18" s="16">
        <v>21698.6</v>
      </c>
      <c r="D18" s="13">
        <v>11.4</v>
      </c>
      <c r="E18" s="14">
        <f t="shared" si="0"/>
        <v>5.2537951757256236E-4</v>
      </c>
      <c r="F18" s="13">
        <f>C18*F$3</f>
        <v>6.5095799999999988</v>
      </c>
      <c r="G18" s="28">
        <f t="shared" si="1"/>
        <v>7</v>
      </c>
    </row>
    <row r="19" spans="1:7" x14ac:dyDescent="0.3">
      <c r="A19" s="11" t="s">
        <v>1</v>
      </c>
      <c r="B19" s="11" t="s">
        <v>41</v>
      </c>
      <c r="C19" s="12">
        <v>6921.5</v>
      </c>
      <c r="D19" s="13"/>
      <c r="E19" s="14" t="str">
        <f t="shared" si="0"/>
        <v/>
      </c>
      <c r="F19" s="13">
        <f t="shared" ref="F19:F25" si="2">C19*F$3</f>
        <v>2.0764499999999999</v>
      </c>
      <c r="G19" s="28">
        <f t="shared" si="1"/>
        <v>5</v>
      </c>
    </row>
    <row r="20" spans="1:7" x14ac:dyDescent="0.3">
      <c r="A20" s="11" t="s">
        <v>152</v>
      </c>
      <c r="B20" s="11" t="s">
        <v>19</v>
      </c>
      <c r="C20" s="12">
        <v>3789.3</v>
      </c>
      <c r="D20" s="13"/>
      <c r="E20" s="14" t="str">
        <f t="shared" si="0"/>
        <v/>
      </c>
      <c r="F20" s="13">
        <f t="shared" si="2"/>
        <v>1.13679</v>
      </c>
      <c r="G20" s="28">
        <f t="shared" si="1"/>
        <v>5</v>
      </c>
    </row>
    <row r="21" spans="1:7" x14ac:dyDescent="0.3">
      <c r="A21" s="11" t="s">
        <v>1</v>
      </c>
      <c r="B21" s="11" t="s">
        <v>58</v>
      </c>
      <c r="C21" s="12">
        <v>85192.3</v>
      </c>
      <c r="D21" s="13"/>
      <c r="E21" s="14" t="str">
        <f t="shared" si="0"/>
        <v/>
      </c>
      <c r="F21" s="13">
        <f t="shared" si="2"/>
        <v>25.557689999999997</v>
      </c>
      <c r="G21" s="28">
        <f t="shared" si="1"/>
        <v>15</v>
      </c>
    </row>
    <row r="22" spans="1:7" x14ac:dyDescent="0.3">
      <c r="A22" s="11" t="s">
        <v>1</v>
      </c>
      <c r="B22" s="11" t="s">
        <v>44</v>
      </c>
      <c r="C22" s="12">
        <v>11129.3</v>
      </c>
      <c r="D22" s="13"/>
      <c r="E22" s="14" t="str">
        <f t="shared" si="0"/>
        <v/>
      </c>
      <c r="F22" s="13">
        <f t="shared" si="2"/>
        <v>3.3387899999999995</v>
      </c>
      <c r="G22" s="28">
        <f t="shared" si="1"/>
        <v>5</v>
      </c>
    </row>
    <row r="23" spans="1:7" x14ac:dyDescent="0.3">
      <c r="A23" s="11" t="s">
        <v>1</v>
      </c>
      <c r="B23" s="11" t="s">
        <v>8</v>
      </c>
      <c r="C23" s="12">
        <v>9030.4</v>
      </c>
      <c r="D23" s="13"/>
      <c r="E23" s="14" t="str">
        <f t="shared" si="0"/>
        <v/>
      </c>
      <c r="F23" s="13">
        <f t="shared" si="2"/>
        <v>2.7091199999999995</v>
      </c>
      <c r="G23" s="28">
        <f t="shared" si="1"/>
        <v>5</v>
      </c>
    </row>
    <row r="24" spans="1:7" x14ac:dyDescent="0.3">
      <c r="A24" s="15" t="s">
        <v>1</v>
      </c>
      <c r="B24" s="17" t="s">
        <v>145</v>
      </c>
      <c r="C24" s="16">
        <v>16846.5</v>
      </c>
      <c r="D24" s="13">
        <v>6</v>
      </c>
      <c r="E24" s="14">
        <f t="shared" si="0"/>
        <v>3.5615706526578221E-4</v>
      </c>
      <c r="F24" s="13">
        <f t="shared" si="2"/>
        <v>5.0539499999999995</v>
      </c>
      <c r="G24" s="28">
        <f t="shared" si="1"/>
        <v>6</v>
      </c>
    </row>
    <row r="25" spans="1:7" x14ac:dyDescent="0.3">
      <c r="A25" s="11" t="s">
        <v>1</v>
      </c>
      <c r="B25" s="11" t="s">
        <v>72</v>
      </c>
      <c r="C25" s="12">
        <v>17603.7</v>
      </c>
      <c r="D25" s="13"/>
      <c r="E25" s="14" t="str">
        <f t="shared" si="0"/>
        <v/>
      </c>
      <c r="F25" s="13">
        <f t="shared" si="2"/>
        <v>5.28111</v>
      </c>
      <c r="G25" s="28">
        <f t="shared" si="1"/>
        <v>6</v>
      </c>
    </row>
    <row r="26" spans="1:7" x14ac:dyDescent="0.3">
      <c r="A26" s="11" t="s">
        <v>1</v>
      </c>
      <c r="B26" s="11" t="s">
        <v>63</v>
      </c>
      <c r="C26" s="12" t="s">
        <v>154</v>
      </c>
      <c r="D26" s="13"/>
      <c r="E26" s="14" t="str">
        <f t="shared" si="0"/>
        <v/>
      </c>
      <c r="F26" s="13"/>
      <c r="G26" s="28"/>
    </row>
    <row r="27" spans="1:7" x14ac:dyDescent="0.3">
      <c r="A27" s="15" t="s">
        <v>1</v>
      </c>
      <c r="B27" s="20" t="s">
        <v>138</v>
      </c>
      <c r="C27" s="16">
        <v>66619.899999999994</v>
      </c>
      <c r="D27" s="13">
        <v>14.39</v>
      </c>
      <c r="E27" s="14">
        <f t="shared" si="0"/>
        <v>2.1600152506983652E-4</v>
      </c>
      <c r="F27" s="13">
        <f>C27*F$3</f>
        <v>19.985969999999998</v>
      </c>
      <c r="G27" s="28">
        <f t="shared" ref="G27:G32" si="3">IF(C27*G$3&lt;5,5,IF(C27*G$3&gt;15,15,ROUNDUP(C27*G$3,0)))</f>
        <v>15</v>
      </c>
    </row>
    <row r="28" spans="1:7" x14ac:dyDescent="0.3">
      <c r="A28" s="11" t="s">
        <v>1</v>
      </c>
      <c r="B28" s="11" t="s">
        <v>22</v>
      </c>
      <c r="C28" s="12">
        <v>2461.9</v>
      </c>
      <c r="D28" s="13"/>
      <c r="E28" s="14" t="str">
        <f t="shared" si="0"/>
        <v/>
      </c>
      <c r="F28" s="13">
        <f>C28*F$3</f>
        <v>0.73856999999999995</v>
      </c>
      <c r="G28" s="28">
        <f t="shared" si="3"/>
        <v>5</v>
      </c>
    </row>
    <row r="29" spans="1:7" x14ac:dyDescent="0.3">
      <c r="A29" s="11" t="s">
        <v>152</v>
      </c>
      <c r="B29" s="11" t="s">
        <v>27</v>
      </c>
      <c r="C29" s="12">
        <v>793.2</v>
      </c>
      <c r="D29" s="13"/>
      <c r="E29" s="14" t="str">
        <f t="shared" si="0"/>
        <v/>
      </c>
      <c r="F29" s="13">
        <f>C29*F$3</f>
        <v>0.23796</v>
      </c>
      <c r="G29" s="28">
        <f t="shared" si="3"/>
        <v>5</v>
      </c>
    </row>
    <row r="30" spans="1:7" x14ac:dyDescent="0.3">
      <c r="A30" s="11" t="s">
        <v>1</v>
      </c>
      <c r="B30" s="11" t="s">
        <v>37</v>
      </c>
      <c r="C30" s="12">
        <v>7028</v>
      </c>
      <c r="D30" s="13"/>
      <c r="E30" s="14" t="str">
        <f t="shared" si="0"/>
        <v/>
      </c>
      <c r="F30" s="13">
        <f>C30*F$3</f>
        <v>2.1083999999999996</v>
      </c>
      <c r="G30" s="28">
        <f t="shared" si="3"/>
        <v>5</v>
      </c>
    </row>
    <row r="31" spans="1:7" x14ac:dyDescent="0.3">
      <c r="A31" s="11" t="s">
        <v>1</v>
      </c>
      <c r="B31" s="11" t="s">
        <v>15</v>
      </c>
      <c r="C31" s="12">
        <v>4683</v>
      </c>
      <c r="D31" s="13"/>
      <c r="E31" s="14" t="str">
        <f t="shared" si="0"/>
        <v/>
      </c>
      <c r="F31" s="13">
        <f>C31*F$3</f>
        <v>1.4048999999999998</v>
      </c>
      <c r="G31" s="28">
        <f t="shared" si="3"/>
        <v>5</v>
      </c>
    </row>
    <row r="32" spans="1:7" x14ac:dyDescent="0.3">
      <c r="A32" s="15" t="s">
        <v>152</v>
      </c>
      <c r="B32" s="19" t="s">
        <v>110</v>
      </c>
      <c r="C32" s="16">
        <v>4064.5</v>
      </c>
      <c r="D32" s="13">
        <v>4.8</v>
      </c>
      <c r="E32" s="14">
        <f t="shared" si="0"/>
        <v>1.1809570672899495E-3</v>
      </c>
      <c r="F32" s="13">
        <f>C32*F$3</f>
        <v>1.2193499999999999</v>
      </c>
      <c r="G32" s="28">
        <f t="shared" si="3"/>
        <v>5</v>
      </c>
    </row>
    <row r="33" spans="1:7" x14ac:dyDescent="0.3">
      <c r="A33" s="11" t="s">
        <v>1</v>
      </c>
      <c r="B33" s="11" t="s">
        <v>73</v>
      </c>
      <c r="C33" s="12" t="s">
        <v>154</v>
      </c>
      <c r="D33" s="13"/>
      <c r="E33" s="14" t="str">
        <f t="shared" ref="E33:E55" si="4">IF(D33="","",D33/C33)</f>
        <v/>
      </c>
      <c r="F33" s="13"/>
      <c r="G33" s="28"/>
    </row>
    <row r="34" spans="1:7" x14ac:dyDescent="0.3">
      <c r="A34" s="11" t="s">
        <v>1</v>
      </c>
      <c r="B34" s="11" t="s">
        <v>59</v>
      </c>
      <c r="C34" s="12">
        <v>72481</v>
      </c>
      <c r="D34" s="13"/>
      <c r="E34" s="14" t="str">
        <f t="shared" si="4"/>
        <v/>
      </c>
      <c r="F34" s="13">
        <f>C34*F$3</f>
        <v>21.744299999999999</v>
      </c>
      <c r="G34" s="28">
        <f t="shared" ref="G34:G42" si="5">IF(C34*G$3&lt;5,5,IF(C34*G$3&gt;15,15,ROUNDUP(C34*G$3,0)))</f>
        <v>15</v>
      </c>
    </row>
    <row r="35" spans="1:7" x14ac:dyDescent="0.3">
      <c r="A35" s="11" t="s">
        <v>1</v>
      </c>
      <c r="B35" s="11" t="s">
        <v>36</v>
      </c>
      <c r="C35" s="12">
        <v>1020.5</v>
      </c>
      <c r="D35" s="13"/>
      <c r="E35" s="14" t="str">
        <f t="shared" si="4"/>
        <v/>
      </c>
      <c r="F35" s="13">
        <f>C35*F$3</f>
        <v>0.30614999999999998</v>
      </c>
      <c r="G35" s="28">
        <f t="shared" si="5"/>
        <v>5</v>
      </c>
    </row>
    <row r="36" spans="1:7" x14ac:dyDescent="0.3">
      <c r="A36" s="11" t="s">
        <v>1</v>
      </c>
      <c r="B36" s="11" t="s">
        <v>32</v>
      </c>
      <c r="C36" s="12">
        <v>1590.6</v>
      </c>
      <c r="D36" s="13"/>
      <c r="E36" s="14" t="str">
        <f t="shared" si="4"/>
        <v/>
      </c>
      <c r="F36" s="13">
        <f>C36*F$3</f>
        <v>0.47717999999999994</v>
      </c>
      <c r="G36" s="28">
        <f t="shared" si="5"/>
        <v>5</v>
      </c>
    </row>
    <row r="37" spans="1:7" x14ac:dyDescent="0.3">
      <c r="A37" s="15" t="s">
        <v>152</v>
      </c>
      <c r="B37" s="17" t="s">
        <v>105</v>
      </c>
      <c r="C37" s="16">
        <v>29104.1</v>
      </c>
      <c r="D37" s="13">
        <v>12.14</v>
      </c>
      <c r="E37" s="14">
        <f t="shared" si="4"/>
        <v>4.1712336062616612E-4</v>
      </c>
      <c r="F37" s="13"/>
      <c r="G37" s="28"/>
    </row>
    <row r="38" spans="1:7" x14ac:dyDescent="0.3">
      <c r="A38" s="15" t="s">
        <v>152</v>
      </c>
      <c r="B38" s="15" t="s">
        <v>139</v>
      </c>
      <c r="C38" s="16">
        <v>19338.2</v>
      </c>
      <c r="D38" s="21">
        <v>13.39</v>
      </c>
      <c r="E38" s="22">
        <f t="shared" si="4"/>
        <v>6.924119101053873E-4</v>
      </c>
      <c r="F38" s="13">
        <f>C38*F$3</f>
        <v>5.8014599999999996</v>
      </c>
      <c r="G38" s="28">
        <f t="shared" si="5"/>
        <v>6</v>
      </c>
    </row>
    <row r="39" spans="1:7" x14ac:dyDescent="0.3">
      <c r="A39" s="15" t="s">
        <v>152</v>
      </c>
      <c r="B39" s="17" t="s">
        <v>125</v>
      </c>
      <c r="C39" s="16">
        <v>16893.8</v>
      </c>
      <c r="D39" s="13">
        <v>6.89</v>
      </c>
      <c r="E39" s="14">
        <f t="shared" si="4"/>
        <v>4.0784193017556736E-4</v>
      </c>
      <c r="F39" s="13">
        <f>C39*F$3</f>
        <v>5.0681399999999996</v>
      </c>
      <c r="G39" s="28">
        <f t="shared" si="5"/>
        <v>6</v>
      </c>
    </row>
    <row r="40" spans="1:7" x14ac:dyDescent="0.3">
      <c r="A40" s="11" t="s">
        <v>1</v>
      </c>
      <c r="B40" s="11" t="s">
        <v>46</v>
      </c>
      <c r="C40" s="12">
        <v>3284.4</v>
      </c>
      <c r="D40" s="13"/>
      <c r="E40" s="14" t="str">
        <f t="shared" si="4"/>
        <v/>
      </c>
      <c r="F40" s="13">
        <f>C40*F$3</f>
        <v>0.98531999999999997</v>
      </c>
      <c r="G40" s="28">
        <f t="shared" si="5"/>
        <v>5</v>
      </c>
    </row>
    <row r="41" spans="1:7" x14ac:dyDescent="0.3">
      <c r="A41" s="15" t="s">
        <v>152</v>
      </c>
      <c r="B41" s="17" t="s">
        <v>111</v>
      </c>
      <c r="C41" s="16">
        <v>1218.8</v>
      </c>
      <c r="D41" s="13">
        <v>7.62</v>
      </c>
      <c r="E41" s="14">
        <f t="shared" si="4"/>
        <v>6.2520511978995733E-3</v>
      </c>
      <c r="F41" s="13">
        <f>C41*F$3</f>
        <v>0.36563999999999997</v>
      </c>
      <c r="G41" s="28">
        <f t="shared" si="5"/>
        <v>5</v>
      </c>
    </row>
    <row r="42" spans="1:7" x14ac:dyDescent="0.3">
      <c r="A42" s="15" t="s">
        <v>152</v>
      </c>
      <c r="B42" s="17" t="s">
        <v>126</v>
      </c>
      <c r="C42" s="16">
        <v>23387.1</v>
      </c>
      <c r="D42" s="13">
        <v>9.6</v>
      </c>
      <c r="E42" s="14">
        <f t="shared" si="4"/>
        <v>4.1048270200238595E-4</v>
      </c>
      <c r="F42" s="13">
        <f>C42*F$3</f>
        <v>7.0161299999999986</v>
      </c>
      <c r="G42" s="28">
        <f t="shared" si="5"/>
        <v>8</v>
      </c>
    </row>
    <row r="43" spans="1:7" x14ac:dyDescent="0.3">
      <c r="A43" s="11" t="s">
        <v>1</v>
      </c>
      <c r="B43" s="11" t="s">
        <v>11</v>
      </c>
      <c r="C43" s="12" t="s">
        <v>154</v>
      </c>
      <c r="D43" s="13"/>
      <c r="E43" s="14" t="str">
        <f t="shared" si="4"/>
        <v/>
      </c>
      <c r="F43" s="13"/>
      <c r="G43" s="28"/>
    </row>
    <row r="44" spans="1:7" x14ac:dyDescent="0.3">
      <c r="A44" s="11" t="s">
        <v>1</v>
      </c>
      <c r="B44" s="11" t="s">
        <v>53</v>
      </c>
      <c r="C44" s="12">
        <v>20681.2</v>
      </c>
      <c r="D44" s="13"/>
      <c r="E44" s="14" t="str">
        <f t="shared" si="4"/>
        <v/>
      </c>
      <c r="F44" s="13">
        <f>C44*F$3</f>
        <v>6.2043599999999994</v>
      </c>
      <c r="G44" s="28">
        <f t="shared" ref="G44:G62" si="6">IF(C44*G$3&lt;5,5,IF(C44*G$3&gt;15,15,ROUNDUP(C44*G$3,0)))</f>
        <v>7</v>
      </c>
    </row>
    <row r="45" spans="1:7" x14ac:dyDescent="0.3">
      <c r="A45" s="11" t="s">
        <v>1</v>
      </c>
      <c r="B45" s="11" t="s">
        <v>48</v>
      </c>
      <c r="C45" s="12">
        <v>5925.8</v>
      </c>
      <c r="D45" s="13"/>
      <c r="E45" s="14" t="str">
        <f t="shared" si="4"/>
        <v/>
      </c>
      <c r="F45" s="13">
        <f>C45*F$3</f>
        <v>1.7777399999999999</v>
      </c>
      <c r="G45" s="28">
        <f t="shared" si="6"/>
        <v>5</v>
      </c>
    </row>
    <row r="46" spans="1:7" x14ac:dyDescent="0.3">
      <c r="A46" s="11" t="s">
        <v>1</v>
      </c>
      <c r="B46" s="11" t="s">
        <v>74</v>
      </c>
      <c r="C46" s="12">
        <v>11973.9</v>
      </c>
      <c r="D46" s="13"/>
      <c r="E46" s="14" t="str">
        <f t="shared" si="4"/>
        <v/>
      </c>
      <c r="F46" s="13">
        <f>C46*F$3</f>
        <v>3.5921699999999994</v>
      </c>
      <c r="G46" s="28">
        <f t="shared" si="6"/>
        <v>5</v>
      </c>
    </row>
    <row r="47" spans="1:7" x14ac:dyDescent="0.3">
      <c r="A47" s="15" t="s">
        <v>152</v>
      </c>
      <c r="B47" s="17" t="s">
        <v>127</v>
      </c>
      <c r="C47" s="16">
        <v>11661.2</v>
      </c>
      <c r="D47" s="13">
        <v>7.84</v>
      </c>
      <c r="E47" s="14">
        <f t="shared" si="4"/>
        <v>6.7231502761293856E-4</v>
      </c>
      <c r="F47" s="13">
        <f>C47*F$3</f>
        <v>3.4983599999999999</v>
      </c>
      <c r="G47" s="28">
        <f t="shared" si="6"/>
        <v>5</v>
      </c>
    </row>
    <row r="48" spans="1:7" x14ac:dyDescent="0.3">
      <c r="A48" s="11" t="s">
        <v>1</v>
      </c>
      <c r="B48" s="11" t="s">
        <v>75</v>
      </c>
      <c r="C48" s="12">
        <v>18127.2</v>
      </c>
      <c r="D48" s="13"/>
      <c r="E48" s="14" t="str">
        <f t="shared" si="4"/>
        <v/>
      </c>
      <c r="F48" s="13">
        <f>C48*F$3</f>
        <v>5.4381599999999999</v>
      </c>
      <c r="G48" s="28">
        <f t="shared" si="6"/>
        <v>6</v>
      </c>
    </row>
    <row r="49" spans="1:7" x14ac:dyDescent="0.3">
      <c r="A49" s="11" t="s">
        <v>1</v>
      </c>
      <c r="B49" s="11" t="s">
        <v>40</v>
      </c>
      <c r="C49" s="12">
        <v>1625.5</v>
      </c>
      <c r="D49" s="13"/>
      <c r="E49" s="14" t="str">
        <f t="shared" si="4"/>
        <v/>
      </c>
      <c r="F49" s="13">
        <f>C49*F$3</f>
        <v>0.48764999999999997</v>
      </c>
      <c r="G49" s="28">
        <f t="shared" si="6"/>
        <v>5</v>
      </c>
    </row>
    <row r="50" spans="1:7" x14ac:dyDescent="0.3">
      <c r="A50" s="11" t="s">
        <v>1</v>
      </c>
      <c r="B50" s="11" t="s">
        <v>45</v>
      </c>
      <c r="C50" s="12">
        <v>9815.7999999999993</v>
      </c>
      <c r="D50" s="13"/>
      <c r="E50" s="14" t="str">
        <f t="shared" si="4"/>
        <v/>
      </c>
      <c r="F50" s="13">
        <f>C50*F$3</f>
        <v>2.9447399999999995</v>
      </c>
      <c r="G50" s="28">
        <f t="shared" si="6"/>
        <v>5</v>
      </c>
    </row>
    <row r="51" spans="1:7" x14ac:dyDescent="0.3">
      <c r="A51" s="11" t="s">
        <v>1</v>
      </c>
      <c r="B51" s="11" t="s">
        <v>6</v>
      </c>
      <c r="C51" s="12">
        <v>2599.6999999999998</v>
      </c>
      <c r="D51" s="13"/>
      <c r="E51" s="14" t="str">
        <f t="shared" si="4"/>
        <v/>
      </c>
      <c r="F51" s="13">
        <f>C51*F$3</f>
        <v>0.77990999999999988</v>
      </c>
      <c r="G51" s="28">
        <f t="shared" si="6"/>
        <v>5</v>
      </c>
    </row>
    <row r="52" spans="1:7" x14ac:dyDescent="0.3">
      <c r="A52" s="11" t="s">
        <v>1</v>
      </c>
      <c r="B52" s="11" t="s">
        <v>76</v>
      </c>
      <c r="C52" s="12">
        <v>12059.8</v>
      </c>
      <c r="D52" s="13"/>
      <c r="E52" s="14" t="str">
        <f t="shared" si="4"/>
        <v/>
      </c>
      <c r="F52" s="13">
        <f>C52*F$3</f>
        <v>3.6179399999999995</v>
      </c>
      <c r="G52" s="28">
        <f t="shared" si="6"/>
        <v>5</v>
      </c>
    </row>
    <row r="53" spans="1:7" x14ac:dyDescent="0.3">
      <c r="A53" s="11" t="s">
        <v>1</v>
      </c>
      <c r="B53" s="11" t="s">
        <v>77</v>
      </c>
      <c r="C53" s="12">
        <v>15597.5</v>
      </c>
      <c r="D53" s="13"/>
      <c r="E53" s="14" t="str">
        <f t="shared" si="4"/>
        <v/>
      </c>
      <c r="F53" s="13">
        <f>C53*F$3</f>
        <v>4.6792499999999997</v>
      </c>
      <c r="G53" s="28">
        <f t="shared" si="6"/>
        <v>5</v>
      </c>
    </row>
    <row r="54" spans="1:7" x14ac:dyDescent="0.3">
      <c r="A54" s="11" t="s">
        <v>1</v>
      </c>
      <c r="B54" s="11" t="s">
        <v>47</v>
      </c>
      <c r="C54" s="12">
        <v>2433.9</v>
      </c>
      <c r="D54" s="13"/>
      <c r="E54" s="14" t="str">
        <f t="shared" si="4"/>
        <v/>
      </c>
      <c r="F54" s="13">
        <f>C54*F$3</f>
        <v>0.73016999999999999</v>
      </c>
      <c r="G54" s="28">
        <f t="shared" si="6"/>
        <v>5</v>
      </c>
    </row>
    <row r="55" spans="1:7" x14ac:dyDescent="0.3">
      <c r="A55" s="15" t="s">
        <v>152</v>
      </c>
      <c r="B55" s="19" t="s">
        <v>151</v>
      </c>
      <c r="C55" s="16">
        <v>16997.099999999999</v>
      </c>
      <c r="D55" s="13">
        <v>2.82</v>
      </c>
      <c r="E55" s="14">
        <f t="shared" si="4"/>
        <v>1.6591065534708862E-4</v>
      </c>
      <c r="F55" s="13">
        <f>C55*F$3</f>
        <v>5.0991299999999988</v>
      </c>
      <c r="G55" s="28">
        <f t="shared" si="6"/>
        <v>6</v>
      </c>
    </row>
    <row r="56" spans="1:7" x14ac:dyDescent="0.3">
      <c r="A56" s="15" t="s">
        <v>1</v>
      </c>
      <c r="B56" s="20" t="s">
        <v>113</v>
      </c>
      <c r="C56" s="16">
        <v>6178.3</v>
      </c>
      <c r="D56" s="13">
        <v>8.83</v>
      </c>
      <c r="E56" s="14">
        <f t="shared" ref="E56:E65" si="7">IF(D56="","",D56/C56)</f>
        <v>1.4291957334541863E-3</v>
      </c>
      <c r="F56" s="13">
        <f>C56*F$3</f>
        <v>1.8534899999999999</v>
      </c>
      <c r="G56" s="28">
        <f t="shared" si="6"/>
        <v>5</v>
      </c>
    </row>
    <row r="57" spans="1:7" x14ac:dyDescent="0.3">
      <c r="A57" s="11" t="s">
        <v>1</v>
      </c>
      <c r="B57" s="11" t="s">
        <v>42</v>
      </c>
      <c r="C57" s="12">
        <v>16680.400000000001</v>
      </c>
      <c r="D57" s="13"/>
      <c r="E57" s="14" t="str">
        <f t="shared" si="7"/>
        <v/>
      </c>
      <c r="F57" s="13">
        <f t="shared" ref="F57:F62" si="8">C57*F$3</f>
        <v>5.0041200000000003</v>
      </c>
      <c r="G57" s="28">
        <f t="shared" si="6"/>
        <v>6</v>
      </c>
    </row>
    <row r="58" spans="1:7" x14ac:dyDescent="0.3">
      <c r="A58" s="15" t="s">
        <v>152</v>
      </c>
      <c r="B58" s="17" t="s">
        <v>128</v>
      </c>
      <c r="C58" s="16">
        <v>9769.2000000000007</v>
      </c>
      <c r="D58" s="13">
        <v>9.6</v>
      </c>
      <c r="E58" s="14">
        <f t="shared" si="7"/>
        <v>9.8268026041026897E-4</v>
      </c>
      <c r="F58" s="13">
        <f t="shared" si="8"/>
        <v>2.9307599999999998</v>
      </c>
      <c r="G58" s="28">
        <f t="shared" si="6"/>
        <v>5</v>
      </c>
    </row>
    <row r="59" spans="1:7" x14ac:dyDescent="0.3">
      <c r="A59" s="11" t="s">
        <v>1</v>
      </c>
      <c r="B59" s="11" t="s">
        <v>21</v>
      </c>
      <c r="C59" s="12">
        <v>2878.6</v>
      </c>
      <c r="D59" s="13"/>
      <c r="E59" s="14" t="str">
        <f t="shared" si="7"/>
        <v/>
      </c>
      <c r="F59" s="13">
        <f t="shared" si="8"/>
        <v>0.8635799999999999</v>
      </c>
      <c r="G59" s="28">
        <f t="shared" si="6"/>
        <v>5</v>
      </c>
    </row>
    <row r="60" spans="1:7" x14ac:dyDescent="0.3">
      <c r="A60" s="11" t="s">
        <v>1</v>
      </c>
      <c r="B60" s="11" t="s">
        <v>78</v>
      </c>
      <c r="C60" s="12">
        <v>2057.1</v>
      </c>
      <c r="D60" s="13"/>
      <c r="E60" s="14" t="str">
        <f t="shared" si="7"/>
        <v/>
      </c>
      <c r="F60" s="13">
        <f t="shared" si="8"/>
        <v>0.61712999999999996</v>
      </c>
      <c r="G60" s="28">
        <f t="shared" si="6"/>
        <v>5</v>
      </c>
    </row>
    <row r="61" spans="1:7" x14ac:dyDescent="0.3">
      <c r="A61" s="11" t="s">
        <v>1</v>
      </c>
      <c r="B61" s="11" t="s">
        <v>43</v>
      </c>
      <c r="C61" s="12">
        <v>24493.7</v>
      </c>
      <c r="D61" s="13"/>
      <c r="E61" s="14" t="str">
        <f t="shared" si="7"/>
        <v/>
      </c>
      <c r="F61" s="13">
        <f t="shared" si="8"/>
        <v>7.3481099999999993</v>
      </c>
      <c r="G61" s="28">
        <f t="shared" si="6"/>
        <v>8</v>
      </c>
    </row>
    <row r="62" spans="1:7" x14ac:dyDescent="0.3">
      <c r="A62" s="11" t="s">
        <v>1</v>
      </c>
      <c r="B62" s="11" t="s">
        <v>79</v>
      </c>
      <c r="C62" s="12">
        <v>3127.4</v>
      </c>
      <c r="D62" s="13"/>
      <c r="E62" s="14" t="str">
        <f t="shared" si="7"/>
        <v/>
      </c>
      <c r="F62" s="13">
        <f t="shared" si="8"/>
        <v>0.93821999999999994</v>
      </c>
      <c r="G62" s="28">
        <f t="shared" si="6"/>
        <v>5</v>
      </c>
    </row>
    <row r="63" spans="1:7" x14ac:dyDescent="0.3">
      <c r="A63" s="11" t="s">
        <v>1</v>
      </c>
      <c r="B63" s="11" t="s">
        <v>68</v>
      </c>
      <c r="C63" s="12" t="s">
        <v>154</v>
      </c>
      <c r="D63" s="13"/>
      <c r="E63" s="14" t="str">
        <f t="shared" si="7"/>
        <v/>
      </c>
      <c r="F63" s="13"/>
      <c r="G63" s="28"/>
    </row>
    <row r="64" spans="1:7" x14ac:dyDescent="0.3">
      <c r="A64" s="15" t="s">
        <v>1</v>
      </c>
      <c r="B64" s="17" t="s">
        <v>129</v>
      </c>
      <c r="C64" s="16">
        <v>6252.6</v>
      </c>
      <c r="D64" s="13">
        <v>9</v>
      </c>
      <c r="E64" s="14">
        <f t="shared" si="7"/>
        <v>1.4394012090970156E-3</v>
      </c>
      <c r="F64" s="13">
        <f>C64*F$3</f>
        <v>1.87578</v>
      </c>
      <c r="G64" s="28">
        <f t="shared" ref="G64:G66" si="9">IF(C64*G$3&lt;5,5,IF(C64*G$3&gt;15,15,ROUNDUP(C64*G$3,0)))</f>
        <v>5</v>
      </c>
    </row>
    <row r="65" spans="1:7" x14ac:dyDescent="0.3">
      <c r="A65" s="15" t="s">
        <v>152</v>
      </c>
      <c r="B65" s="17" t="s">
        <v>103</v>
      </c>
      <c r="C65" s="16">
        <v>36752.5</v>
      </c>
      <c r="D65" s="13">
        <v>8</v>
      </c>
      <c r="E65" s="14">
        <f t="shared" si="7"/>
        <v>2.1767226719270798E-4</v>
      </c>
      <c r="F65" s="13"/>
      <c r="G65" s="28"/>
    </row>
    <row r="66" spans="1:7" x14ac:dyDescent="0.3">
      <c r="A66" s="15" t="s">
        <v>152</v>
      </c>
      <c r="B66" s="20" t="s">
        <v>148</v>
      </c>
      <c r="C66" s="16">
        <v>10408.9</v>
      </c>
      <c r="D66" s="13">
        <v>17</v>
      </c>
      <c r="E66" s="14">
        <f t="shared" ref="E66:E84" si="10">IF(D66="","",D66/C66)</f>
        <v>1.6332177271373538E-3</v>
      </c>
      <c r="F66" s="13">
        <f>C66*F$3</f>
        <v>3.1226699999999998</v>
      </c>
      <c r="G66" s="28">
        <f t="shared" si="9"/>
        <v>5</v>
      </c>
    </row>
    <row r="67" spans="1:7" x14ac:dyDescent="0.3">
      <c r="A67" s="11" t="s">
        <v>1</v>
      </c>
      <c r="B67" s="11" t="s">
        <v>80</v>
      </c>
      <c r="C67" s="12" t="s">
        <v>154</v>
      </c>
      <c r="D67" s="13"/>
      <c r="E67" s="14" t="str">
        <f t="shared" si="10"/>
        <v/>
      </c>
      <c r="F67" s="13"/>
      <c r="G67" s="28"/>
    </row>
    <row r="68" spans="1:7" x14ac:dyDescent="0.3">
      <c r="A68" s="15" t="s">
        <v>1</v>
      </c>
      <c r="B68" s="20" t="s">
        <v>112</v>
      </c>
      <c r="C68" s="16">
        <v>5939.8</v>
      </c>
      <c r="D68" s="13">
        <v>8.83</v>
      </c>
      <c r="E68" s="14">
        <f t="shared" si="10"/>
        <v>1.4865820397993198E-3</v>
      </c>
      <c r="F68" s="13">
        <f>C68*F$3</f>
        <v>1.7819399999999999</v>
      </c>
      <c r="G68" s="28">
        <f t="shared" ref="G68:G78" si="11">IF(C68*G$3&lt;5,5,IF(C68*G$3&gt;15,15,ROUNDUP(C68*G$3,0)))</f>
        <v>5</v>
      </c>
    </row>
    <row r="69" spans="1:7" x14ac:dyDescent="0.3">
      <c r="A69" s="15" t="s">
        <v>1</v>
      </c>
      <c r="B69" s="20" t="s">
        <v>130</v>
      </c>
      <c r="C69" s="16">
        <v>10025.9</v>
      </c>
      <c r="D69" s="13">
        <v>7.4</v>
      </c>
      <c r="E69" s="14">
        <f t="shared" si="10"/>
        <v>7.380883511704686E-4</v>
      </c>
      <c r="F69" s="13">
        <f>C69*F$3</f>
        <v>3.0077699999999998</v>
      </c>
      <c r="G69" s="28">
        <f t="shared" si="11"/>
        <v>5</v>
      </c>
    </row>
    <row r="70" spans="1:7" x14ac:dyDescent="0.3">
      <c r="A70" s="15" t="s">
        <v>152</v>
      </c>
      <c r="B70" s="20" t="s">
        <v>149</v>
      </c>
      <c r="C70" s="16">
        <v>10952</v>
      </c>
      <c r="D70" s="13">
        <v>9.86</v>
      </c>
      <c r="E70" s="14">
        <f t="shared" si="10"/>
        <v>9.0029218407596781E-4</v>
      </c>
      <c r="F70" s="13">
        <f>C70*F$3</f>
        <v>3.2855999999999996</v>
      </c>
      <c r="G70" s="28">
        <f t="shared" si="11"/>
        <v>5</v>
      </c>
    </row>
    <row r="71" spans="1:7" x14ac:dyDescent="0.3">
      <c r="A71" s="15" t="s">
        <v>152</v>
      </c>
      <c r="B71" s="19" t="s">
        <v>134</v>
      </c>
      <c r="C71" s="16">
        <v>28600</v>
      </c>
      <c r="D71" s="13">
        <v>7.4</v>
      </c>
      <c r="E71" s="14">
        <f t="shared" si="10"/>
        <v>2.5874125874125877E-4</v>
      </c>
      <c r="F71" s="13">
        <f>C71*F$3</f>
        <v>8.58</v>
      </c>
      <c r="G71" s="28">
        <f t="shared" si="11"/>
        <v>9</v>
      </c>
    </row>
    <row r="72" spans="1:7" x14ac:dyDescent="0.3">
      <c r="A72" s="15" t="s">
        <v>152</v>
      </c>
      <c r="B72" s="19" t="s">
        <v>104</v>
      </c>
      <c r="C72" s="16">
        <v>5023.5</v>
      </c>
      <c r="D72" s="13">
        <v>4.8</v>
      </c>
      <c r="E72" s="14">
        <f t="shared" si="10"/>
        <v>9.5550910719617793E-4</v>
      </c>
      <c r="F72" s="13"/>
      <c r="G72" s="28">
        <v>5</v>
      </c>
    </row>
    <row r="73" spans="1:7" x14ac:dyDescent="0.3">
      <c r="A73" s="11" t="s">
        <v>1</v>
      </c>
      <c r="B73" s="11" t="s">
        <v>81</v>
      </c>
      <c r="C73" s="12">
        <v>2171.9</v>
      </c>
      <c r="D73" s="13"/>
      <c r="E73" s="14" t="str">
        <f t="shared" si="10"/>
        <v/>
      </c>
      <c r="F73" s="13">
        <f>C73*F$3</f>
        <v>0.65156999999999998</v>
      </c>
      <c r="G73" s="28">
        <f t="shared" si="11"/>
        <v>5</v>
      </c>
    </row>
    <row r="74" spans="1:7" x14ac:dyDescent="0.3">
      <c r="A74" s="15" t="s">
        <v>152</v>
      </c>
      <c r="B74" s="19" t="s">
        <v>135</v>
      </c>
      <c r="C74" s="16">
        <v>5287.8</v>
      </c>
      <c r="D74" s="13">
        <v>7.4</v>
      </c>
      <c r="E74" s="14">
        <f t="shared" si="10"/>
        <v>1.3994477854684369E-3</v>
      </c>
      <c r="F74" s="13">
        <f>C74*F$3</f>
        <v>1.5863399999999999</v>
      </c>
      <c r="G74" s="28">
        <f t="shared" si="11"/>
        <v>5</v>
      </c>
    </row>
    <row r="75" spans="1:7" x14ac:dyDescent="0.3">
      <c r="A75" s="11" t="s">
        <v>1</v>
      </c>
      <c r="B75" s="11" t="s">
        <v>82</v>
      </c>
      <c r="C75" s="12">
        <v>8674</v>
      </c>
      <c r="D75" s="13"/>
      <c r="E75" s="14" t="str">
        <f t="shared" si="10"/>
        <v/>
      </c>
      <c r="F75" s="13">
        <f>C75*F$3</f>
        <v>2.6021999999999998</v>
      </c>
      <c r="G75" s="28">
        <f t="shared" si="11"/>
        <v>5</v>
      </c>
    </row>
    <row r="76" spans="1:7" x14ac:dyDescent="0.3">
      <c r="A76" s="11" t="s">
        <v>1</v>
      </c>
      <c r="B76" s="11" t="s">
        <v>33</v>
      </c>
      <c r="C76" s="12">
        <v>2682.2</v>
      </c>
      <c r="D76" s="13"/>
      <c r="E76" s="14" t="str">
        <f t="shared" si="10"/>
        <v/>
      </c>
      <c r="F76" s="13">
        <f>C76*F$3</f>
        <v>0.80465999999999982</v>
      </c>
      <c r="G76" s="28">
        <f t="shared" si="11"/>
        <v>5</v>
      </c>
    </row>
    <row r="77" spans="1:7" x14ac:dyDescent="0.3">
      <c r="A77" s="11" t="s">
        <v>152</v>
      </c>
      <c r="B77" s="11" t="s">
        <v>31</v>
      </c>
      <c r="C77" s="12">
        <v>1552.8</v>
      </c>
      <c r="D77" s="13"/>
      <c r="E77" s="14" t="str">
        <f t="shared" si="10"/>
        <v/>
      </c>
      <c r="F77" s="13">
        <f>C77*F$3</f>
        <v>0.46583999999999992</v>
      </c>
      <c r="G77" s="28">
        <f t="shared" si="11"/>
        <v>5</v>
      </c>
    </row>
    <row r="78" spans="1:7" x14ac:dyDescent="0.3">
      <c r="A78" s="15" t="s">
        <v>152</v>
      </c>
      <c r="B78" s="20" t="s">
        <v>114</v>
      </c>
      <c r="C78" s="16">
        <v>23356.6</v>
      </c>
      <c r="D78" s="13">
        <v>5.87</v>
      </c>
      <c r="E78" s="14">
        <f t="shared" si="10"/>
        <v>2.5132082580512575E-4</v>
      </c>
      <c r="F78" s="13">
        <f>C78*F$3</f>
        <v>7.0069799999999987</v>
      </c>
      <c r="G78" s="28">
        <f t="shared" si="11"/>
        <v>8</v>
      </c>
    </row>
    <row r="79" spans="1:7" x14ac:dyDescent="0.3">
      <c r="A79" s="11" t="s">
        <v>1</v>
      </c>
      <c r="B79" s="11" t="s">
        <v>64</v>
      </c>
      <c r="C79" s="12" t="s">
        <v>154</v>
      </c>
      <c r="D79" s="13"/>
      <c r="E79" s="14" t="str">
        <f t="shared" si="10"/>
        <v/>
      </c>
      <c r="F79" s="13"/>
      <c r="G79" s="28"/>
    </row>
    <row r="80" spans="1:7" x14ac:dyDescent="0.3">
      <c r="A80" s="11" t="s">
        <v>1</v>
      </c>
      <c r="B80" s="11" t="s">
        <v>20</v>
      </c>
      <c r="C80" s="12">
        <v>1635.4</v>
      </c>
      <c r="D80" s="13"/>
      <c r="E80" s="14" t="str">
        <f t="shared" si="10"/>
        <v/>
      </c>
      <c r="F80" s="13">
        <f>C80*F$3</f>
        <v>0.49062</v>
      </c>
      <c r="G80" s="28">
        <f t="shared" ref="G80:G89" si="12">IF(C80*G$3&lt;5,5,IF(C80*G$3&gt;15,15,ROUNDUP(C80*G$3,0)))</f>
        <v>5</v>
      </c>
    </row>
    <row r="81" spans="1:7" x14ac:dyDescent="0.3">
      <c r="A81" s="11" t="s">
        <v>1</v>
      </c>
      <c r="B81" s="11" t="s">
        <v>39</v>
      </c>
      <c r="C81" s="12">
        <v>1658.3</v>
      </c>
      <c r="D81" s="13"/>
      <c r="E81" s="14" t="str">
        <f t="shared" si="10"/>
        <v/>
      </c>
      <c r="F81" s="13">
        <f>C81*F$3</f>
        <v>0.49748999999999993</v>
      </c>
      <c r="G81" s="28">
        <f t="shared" si="12"/>
        <v>5</v>
      </c>
    </row>
    <row r="82" spans="1:7" x14ac:dyDescent="0.3">
      <c r="A82" s="15" t="s">
        <v>152</v>
      </c>
      <c r="B82" s="15" t="s">
        <v>140</v>
      </c>
      <c r="C82" s="16">
        <v>29617.3</v>
      </c>
      <c r="D82" s="13">
        <v>10.69</v>
      </c>
      <c r="E82" s="14">
        <f t="shared" si="10"/>
        <v>3.6093769519841444E-4</v>
      </c>
      <c r="F82" s="13">
        <f>C82*F$3</f>
        <v>8.8851899999999997</v>
      </c>
      <c r="G82" s="28">
        <f t="shared" si="12"/>
        <v>9</v>
      </c>
    </row>
    <row r="83" spans="1:7" x14ac:dyDescent="0.3">
      <c r="A83" s="15" t="s">
        <v>152</v>
      </c>
      <c r="B83" s="17" t="s">
        <v>141</v>
      </c>
      <c r="C83" s="16">
        <v>18232.2</v>
      </c>
      <c r="D83" s="13">
        <v>13.02</v>
      </c>
      <c r="E83" s="14">
        <f t="shared" si="10"/>
        <v>7.1412117023727248E-4</v>
      </c>
      <c r="F83" s="13">
        <f>C83*F$3</f>
        <v>5.4696599999999993</v>
      </c>
      <c r="G83" s="28">
        <f t="shared" si="12"/>
        <v>6</v>
      </c>
    </row>
    <row r="84" spans="1:7" x14ac:dyDescent="0.3">
      <c r="A84" s="11" t="s">
        <v>152</v>
      </c>
      <c r="B84" s="11" t="s">
        <v>25</v>
      </c>
      <c r="C84" s="12">
        <v>2447.3000000000002</v>
      </c>
      <c r="D84" s="13"/>
      <c r="E84" s="14" t="str">
        <f t="shared" si="10"/>
        <v/>
      </c>
      <c r="F84" s="13">
        <f>C84*F$3</f>
        <v>0.73419000000000001</v>
      </c>
      <c r="G84" s="28">
        <f t="shared" si="12"/>
        <v>5</v>
      </c>
    </row>
    <row r="85" spans="1:7" x14ac:dyDescent="0.3">
      <c r="A85" s="11" t="s">
        <v>1</v>
      </c>
      <c r="B85" s="11" t="s">
        <v>56</v>
      </c>
      <c r="C85" s="12">
        <v>4181.5</v>
      </c>
      <c r="D85" s="13"/>
      <c r="E85" s="14" t="str">
        <f t="shared" ref="E85:E107" si="13">IF(D85="","",D85/C85)</f>
        <v/>
      </c>
      <c r="F85" s="13">
        <f>C85*F$3</f>
        <v>1.2544499999999998</v>
      </c>
      <c r="G85" s="28">
        <f t="shared" si="12"/>
        <v>5</v>
      </c>
    </row>
    <row r="86" spans="1:7" x14ac:dyDescent="0.3">
      <c r="A86" s="11" t="s">
        <v>1</v>
      </c>
      <c r="B86" s="11" t="s">
        <v>34</v>
      </c>
      <c r="C86" s="12">
        <v>5591.8</v>
      </c>
      <c r="D86" s="13"/>
      <c r="E86" s="14" t="str">
        <f t="shared" si="13"/>
        <v/>
      </c>
      <c r="F86" s="13">
        <f>C86*F$3</f>
        <v>1.6775399999999998</v>
      </c>
      <c r="G86" s="28">
        <f t="shared" si="12"/>
        <v>5</v>
      </c>
    </row>
    <row r="87" spans="1:7" x14ac:dyDescent="0.3">
      <c r="A87" s="15" t="s">
        <v>152</v>
      </c>
      <c r="B87" s="17" t="s">
        <v>115</v>
      </c>
      <c r="C87" s="16">
        <v>22240.1</v>
      </c>
      <c r="D87" s="13">
        <v>6.04</v>
      </c>
      <c r="E87" s="14">
        <f t="shared" si="13"/>
        <v>2.7158151267305452E-4</v>
      </c>
      <c r="F87" s="13">
        <f>C87*F$3</f>
        <v>6.6720299999999986</v>
      </c>
      <c r="G87" s="28">
        <f t="shared" si="12"/>
        <v>7</v>
      </c>
    </row>
    <row r="88" spans="1:7" x14ac:dyDescent="0.3">
      <c r="A88" s="11" t="s">
        <v>1</v>
      </c>
      <c r="B88" s="11" t="s">
        <v>83</v>
      </c>
      <c r="C88" s="12">
        <v>3544.2</v>
      </c>
      <c r="D88" s="13"/>
      <c r="E88" s="14" t="str">
        <f t="shared" si="13"/>
        <v/>
      </c>
      <c r="F88" s="13">
        <f>C88*F$3</f>
        <v>1.0632599999999999</v>
      </c>
      <c r="G88" s="28">
        <f t="shared" si="12"/>
        <v>5</v>
      </c>
    </row>
    <row r="89" spans="1:7" x14ac:dyDescent="0.3">
      <c r="A89" s="15" t="s">
        <v>1</v>
      </c>
      <c r="B89" s="17" t="s">
        <v>146</v>
      </c>
      <c r="C89" s="16">
        <v>15637.2</v>
      </c>
      <c r="D89" s="13">
        <v>7.68</v>
      </c>
      <c r="E89" s="14">
        <f t="shared" si="13"/>
        <v>4.9113652060471177E-4</v>
      </c>
      <c r="F89" s="13">
        <f>C89*F$3</f>
        <v>4.69116</v>
      </c>
      <c r="G89" s="28">
        <f t="shared" si="12"/>
        <v>5</v>
      </c>
    </row>
    <row r="90" spans="1:7" x14ac:dyDescent="0.3">
      <c r="A90" s="11" t="s">
        <v>1</v>
      </c>
      <c r="B90" s="11" t="s">
        <v>60</v>
      </c>
      <c r="C90" s="12" t="s">
        <v>154</v>
      </c>
      <c r="D90" s="13"/>
      <c r="E90" s="14" t="str">
        <f t="shared" si="13"/>
        <v/>
      </c>
      <c r="F90" s="13"/>
      <c r="G90" s="28"/>
    </row>
    <row r="91" spans="1:7" x14ac:dyDescent="0.3">
      <c r="A91" s="11" t="s">
        <v>1</v>
      </c>
      <c r="B91" s="11" t="s">
        <v>66</v>
      </c>
      <c r="C91" s="12" t="s">
        <v>154</v>
      </c>
      <c r="D91" s="13"/>
      <c r="E91" s="14" t="str">
        <f t="shared" si="13"/>
        <v/>
      </c>
      <c r="F91" s="13"/>
      <c r="G91" s="28"/>
    </row>
    <row r="92" spans="1:7" x14ac:dyDescent="0.3">
      <c r="A92" s="11" t="s">
        <v>1</v>
      </c>
      <c r="B92" s="11" t="s">
        <v>16</v>
      </c>
      <c r="C92" s="12">
        <v>1342.3</v>
      </c>
      <c r="D92" s="13"/>
      <c r="E92" s="14" t="str">
        <f t="shared" si="13"/>
        <v/>
      </c>
      <c r="F92" s="13">
        <f>C92*F$3</f>
        <v>0.40268999999999994</v>
      </c>
      <c r="G92" s="28">
        <f t="shared" ref="G92:G100" si="14">IF(C92*G$3&lt;5,5,IF(C92*G$3&gt;15,15,ROUNDUP(C92*G$3,0)))</f>
        <v>5</v>
      </c>
    </row>
    <row r="93" spans="1:7" x14ac:dyDescent="0.3">
      <c r="A93" s="11" t="s">
        <v>1</v>
      </c>
      <c r="B93" s="11" t="s">
        <v>5</v>
      </c>
      <c r="C93" s="12">
        <v>4344.8999999999996</v>
      </c>
      <c r="D93" s="13"/>
      <c r="E93" s="14" t="str">
        <f t="shared" si="13"/>
        <v/>
      </c>
      <c r="F93" s="13">
        <f>C93*F$3</f>
        <v>1.3034699999999997</v>
      </c>
      <c r="G93" s="28">
        <f t="shared" si="14"/>
        <v>5</v>
      </c>
    </row>
    <row r="94" spans="1:7" x14ac:dyDescent="0.3">
      <c r="A94" s="11" t="s">
        <v>1</v>
      </c>
      <c r="B94" s="11" t="s">
        <v>29</v>
      </c>
      <c r="C94" s="12">
        <v>9805.2000000000007</v>
      </c>
      <c r="D94" s="13"/>
      <c r="E94" s="14" t="str">
        <f t="shared" si="13"/>
        <v/>
      </c>
      <c r="F94" s="13">
        <f>C94*F$3</f>
        <v>2.94156</v>
      </c>
      <c r="G94" s="28">
        <f t="shared" si="14"/>
        <v>5</v>
      </c>
    </row>
    <row r="95" spans="1:7" x14ac:dyDescent="0.3">
      <c r="A95" s="11" t="s">
        <v>1</v>
      </c>
      <c r="B95" s="11" t="s">
        <v>84</v>
      </c>
      <c r="C95" s="12">
        <v>15102.7</v>
      </c>
      <c r="D95" s="13"/>
      <c r="E95" s="14" t="str">
        <f t="shared" si="13"/>
        <v/>
      </c>
      <c r="F95" s="13">
        <f>C95*F$3</f>
        <v>4.5308099999999998</v>
      </c>
      <c r="G95" s="28">
        <f t="shared" si="14"/>
        <v>5</v>
      </c>
    </row>
    <row r="96" spans="1:7" x14ac:dyDescent="0.3">
      <c r="A96" s="11" t="s">
        <v>152</v>
      </c>
      <c r="B96" s="11" t="s">
        <v>10</v>
      </c>
      <c r="C96" s="12">
        <v>4260.8</v>
      </c>
      <c r="D96" s="13"/>
      <c r="E96" s="14" t="str">
        <f t="shared" si="13"/>
        <v/>
      </c>
      <c r="F96" s="13">
        <f>C96*F$3</f>
        <v>1.27824</v>
      </c>
      <c r="G96" s="28">
        <f t="shared" si="14"/>
        <v>5</v>
      </c>
    </row>
    <row r="97" spans="1:7" x14ac:dyDescent="0.3">
      <c r="A97" s="15" t="s">
        <v>152</v>
      </c>
      <c r="B97" s="19" t="s">
        <v>107</v>
      </c>
      <c r="C97" s="16">
        <v>46419.5</v>
      </c>
      <c r="D97" s="13">
        <v>18.75</v>
      </c>
      <c r="E97" s="14">
        <f t="shared" si="13"/>
        <v>4.0392507459149712E-4</v>
      </c>
      <c r="F97" s="13"/>
      <c r="G97" s="28"/>
    </row>
    <row r="98" spans="1:7" x14ac:dyDescent="0.3">
      <c r="A98" s="11" t="s">
        <v>1</v>
      </c>
      <c r="B98" s="11" t="s">
        <v>85</v>
      </c>
      <c r="C98" s="12">
        <v>6331.7</v>
      </c>
      <c r="D98" s="13"/>
      <c r="E98" s="14" t="str">
        <f t="shared" si="13"/>
        <v/>
      </c>
      <c r="F98" s="13">
        <f>C98*F$3</f>
        <v>1.8995099999999998</v>
      </c>
      <c r="G98" s="28">
        <f t="shared" si="14"/>
        <v>5</v>
      </c>
    </row>
    <row r="99" spans="1:7" x14ac:dyDescent="0.3">
      <c r="A99" s="15" t="s">
        <v>152</v>
      </c>
      <c r="B99" s="19" t="s">
        <v>26</v>
      </c>
      <c r="C99" s="16">
        <v>1309.8</v>
      </c>
      <c r="D99" s="13">
        <v>5</v>
      </c>
      <c r="E99" s="14">
        <f t="shared" si="13"/>
        <v>3.8173766987326311E-3</v>
      </c>
      <c r="F99" s="13">
        <f>C99*F$3</f>
        <v>0.39293999999999996</v>
      </c>
      <c r="G99" s="28">
        <f t="shared" si="14"/>
        <v>5</v>
      </c>
    </row>
    <row r="100" spans="1:7" x14ac:dyDescent="0.3">
      <c r="A100" s="15" t="s">
        <v>152</v>
      </c>
      <c r="B100" s="20" t="s">
        <v>116</v>
      </c>
      <c r="C100" s="16">
        <v>5459.2</v>
      </c>
      <c r="D100" s="13">
        <v>2.38</v>
      </c>
      <c r="E100" s="14">
        <f t="shared" si="13"/>
        <v>4.3596131301289567E-4</v>
      </c>
      <c r="F100" s="13">
        <f>C100*F$3</f>
        <v>1.6377599999999999</v>
      </c>
      <c r="G100" s="28">
        <f t="shared" si="14"/>
        <v>5</v>
      </c>
    </row>
    <row r="101" spans="1:7" x14ac:dyDescent="0.3">
      <c r="A101" s="11" t="s">
        <v>1</v>
      </c>
      <c r="B101" s="11" t="s">
        <v>86</v>
      </c>
      <c r="C101" s="12" t="s">
        <v>154</v>
      </c>
      <c r="D101" s="13"/>
      <c r="E101" s="14" t="str">
        <f t="shared" si="13"/>
        <v/>
      </c>
      <c r="F101" s="13"/>
      <c r="G101" s="28"/>
    </row>
    <row r="102" spans="1:7" x14ac:dyDescent="0.3">
      <c r="A102" s="11" t="s">
        <v>1</v>
      </c>
      <c r="B102" s="11" t="s">
        <v>9</v>
      </c>
      <c r="C102" s="12" t="s">
        <v>154</v>
      </c>
      <c r="D102" s="13"/>
      <c r="E102" s="14" t="str">
        <f t="shared" si="13"/>
        <v/>
      </c>
      <c r="F102" s="13"/>
      <c r="G102" s="28"/>
    </row>
    <row r="103" spans="1:7" x14ac:dyDescent="0.3">
      <c r="A103" s="15" t="s">
        <v>152</v>
      </c>
      <c r="B103" s="17" t="s">
        <v>147</v>
      </c>
      <c r="C103" s="16">
        <v>17918.099999999999</v>
      </c>
      <c r="D103" s="13">
        <v>5</v>
      </c>
      <c r="E103" s="14">
        <f t="shared" si="13"/>
        <v>2.7904744364636876E-4</v>
      </c>
      <c r="F103" s="13">
        <f>C103*F$3</f>
        <v>5.3754299999999988</v>
      </c>
      <c r="G103" s="28">
        <f>IF(C103*G$3&lt;5,5,IF(C103*G$3&gt;15,15,ROUNDUP(C103*G$3,0)))</f>
        <v>6</v>
      </c>
    </row>
    <row r="104" spans="1:7" x14ac:dyDescent="0.3">
      <c r="A104" s="11" t="s">
        <v>1</v>
      </c>
      <c r="B104" s="11" t="s">
        <v>87</v>
      </c>
      <c r="C104" s="12" t="s">
        <v>154</v>
      </c>
      <c r="D104" s="13"/>
      <c r="E104" s="14" t="str">
        <f t="shared" si="13"/>
        <v/>
      </c>
      <c r="F104" s="13"/>
      <c r="G104" s="28"/>
    </row>
    <row r="105" spans="1:7" x14ac:dyDescent="0.3">
      <c r="A105" s="11" t="s">
        <v>1</v>
      </c>
      <c r="B105" s="11" t="s">
        <v>62</v>
      </c>
      <c r="C105" s="12">
        <v>16318.7</v>
      </c>
      <c r="D105" s="13"/>
      <c r="E105" s="14" t="str">
        <f t="shared" si="13"/>
        <v/>
      </c>
      <c r="F105" s="13">
        <f>C105*F$3</f>
        <v>4.8956099999999996</v>
      </c>
      <c r="G105" s="28">
        <f t="shared" ref="G105:G111" si="15">IF(C105*G$3&lt;5,5,IF(C105*G$3&gt;15,15,ROUNDUP(C105*G$3,0)))</f>
        <v>5</v>
      </c>
    </row>
    <row r="106" spans="1:7" x14ac:dyDescent="0.3">
      <c r="A106" s="11" t="s">
        <v>1</v>
      </c>
      <c r="B106" s="11" t="s">
        <v>88</v>
      </c>
      <c r="C106" s="12">
        <v>4445.3999999999996</v>
      </c>
      <c r="D106" s="13"/>
      <c r="E106" s="14" t="str">
        <f t="shared" si="13"/>
        <v/>
      </c>
      <c r="F106" s="13">
        <f>C106*F$3</f>
        <v>1.3336199999999998</v>
      </c>
      <c r="G106" s="28">
        <f t="shared" si="15"/>
        <v>5</v>
      </c>
    </row>
    <row r="107" spans="1:7" x14ac:dyDescent="0.3">
      <c r="A107" s="15" t="s">
        <v>1</v>
      </c>
      <c r="B107" s="17" t="s">
        <v>131</v>
      </c>
      <c r="C107" s="16">
        <v>13975.9</v>
      </c>
      <c r="D107" s="13">
        <v>12.69</v>
      </c>
      <c r="E107" s="14">
        <f t="shared" si="13"/>
        <v>9.0799161413576224E-4</v>
      </c>
      <c r="F107" s="13">
        <f>C107*F$3</f>
        <v>4.1927699999999994</v>
      </c>
      <c r="G107" s="28">
        <f t="shared" si="15"/>
        <v>5</v>
      </c>
    </row>
    <row r="108" spans="1:7" x14ac:dyDescent="0.3">
      <c r="A108" s="15" t="s">
        <v>1</v>
      </c>
      <c r="B108" s="23" t="s">
        <v>142</v>
      </c>
      <c r="C108" s="16">
        <v>9119.7000000000007</v>
      </c>
      <c r="D108" s="13">
        <v>8.4600000000000009</v>
      </c>
      <c r="E108" s="14">
        <f t="shared" ref="E108:E128" si="16">IF(D108="","",D108/C108)</f>
        <v>9.2766209414783384E-4</v>
      </c>
      <c r="F108" s="13">
        <f>C108*F$3</f>
        <v>2.7359100000000001</v>
      </c>
      <c r="G108" s="28">
        <f t="shared" si="15"/>
        <v>5</v>
      </c>
    </row>
    <row r="109" spans="1:7" x14ac:dyDescent="0.3">
      <c r="A109" s="15" t="s">
        <v>152</v>
      </c>
      <c r="B109" s="17" t="s">
        <v>132</v>
      </c>
      <c r="C109" s="16">
        <v>34333.699999999997</v>
      </c>
      <c r="D109" s="13">
        <v>14.4</v>
      </c>
      <c r="E109" s="14">
        <f t="shared" si="16"/>
        <v>4.1941299656023096E-4</v>
      </c>
      <c r="F109" s="13">
        <f>C109*F$3</f>
        <v>10.300109999999998</v>
      </c>
      <c r="G109" s="28">
        <f t="shared" si="15"/>
        <v>11</v>
      </c>
    </row>
    <row r="110" spans="1:7" x14ac:dyDescent="0.3">
      <c r="A110" s="15" t="s">
        <v>152</v>
      </c>
      <c r="B110" s="17" t="s">
        <v>136</v>
      </c>
      <c r="C110" s="16">
        <v>32803.4</v>
      </c>
      <c r="D110" s="13">
        <v>5.21</v>
      </c>
      <c r="E110" s="14">
        <f t="shared" si="16"/>
        <v>1.5882499984757676E-4</v>
      </c>
      <c r="F110" s="13">
        <f>C110*F$3</f>
        <v>9.8410200000000003</v>
      </c>
      <c r="G110" s="28">
        <f t="shared" si="15"/>
        <v>10</v>
      </c>
    </row>
    <row r="111" spans="1:7" x14ac:dyDescent="0.3">
      <c r="A111" s="15" t="s">
        <v>152</v>
      </c>
      <c r="B111" s="17" t="s">
        <v>117</v>
      </c>
      <c r="C111" s="16">
        <v>2494.1</v>
      </c>
      <c r="D111" s="13">
        <v>10</v>
      </c>
      <c r="E111" s="14">
        <f t="shared" si="16"/>
        <v>4.0094623311013999E-3</v>
      </c>
      <c r="F111" s="13">
        <f>C111*F$3</f>
        <v>0.74822999999999995</v>
      </c>
      <c r="G111" s="28">
        <f t="shared" si="15"/>
        <v>5</v>
      </c>
    </row>
    <row r="112" spans="1:7" x14ac:dyDescent="0.3">
      <c r="A112" s="11" t="s">
        <v>1</v>
      </c>
      <c r="B112" s="11" t="s">
        <v>89</v>
      </c>
      <c r="C112" s="12" t="s">
        <v>154</v>
      </c>
      <c r="D112" s="13"/>
      <c r="E112" s="14" t="str">
        <f t="shared" si="16"/>
        <v/>
      </c>
      <c r="F112" s="13"/>
      <c r="G112" s="28"/>
    </row>
    <row r="113" spans="1:7" x14ac:dyDescent="0.3">
      <c r="A113" s="11" t="s">
        <v>1</v>
      </c>
      <c r="B113" s="11" t="s">
        <v>90</v>
      </c>
      <c r="C113" s="12" t="s">
        <v>154</v>
      </c>
      <c r="D113" s="13"/>
      <c r="E113" s="14" t="str">
        <f t="shared" si="16"/>
        <v/>
      </c>
      <c r="F113" s="13"/>
      <c r="G113" s="28"/>
    </row>
    <row r="114" spans="1:7" x14ac:dyDescent="0.3">
      <c r="A114" s="11" t="s">
        <v>1</v>
      </c>
      <c r="B114" s="11" t="s">
        <v>49</v>
      </c>
      <c r="C114" s="12">
        <v>26256.3</v>
      </c>
      <c r="D114" s="13"/>
      <c r="E114" s="14" t="str">
        <f t="shared" si="16"/>
        <v/>
      </c>
      <c r="F114" s="13">
        <f>C114*F$3</f>
        <v>7.8768899999999995</v>
      </c>
      <c r="G114" s="28">
        <f>IF(C114*G$3&lt;5,5,IF(C114*G$3&gt;15,15,ROUNDUP(C114*G$3,0)))</f>
        <v>8</v>
      </c>
    </row>
    <row r="115" spans="1:7" x14ac:dyDescent="0.3">
      <c r="A115" s="11" t="s">
        <v>1</v>
      </c>
      <c r="B115" s="11" t="s">
        <v>50</v>
      </c>
      <c r="C115" s="12">
        <v>14051.4</v>
      </c>
      <c r="D115" s="13"/>
      <c r="E115" s="14" t="str">
        <f t="shared" si="16"/>
        <v/>
      </c>
      <c r="F115" s="13">
        <f>C115*F$3</f>
        <v>4.2154199999999999</v>
      </c>
      <c r="G115" s="28">
        <f>IF(C115*G$3&lt;5,5,IF(C115*G$3&gt;15,15,ROUNDUP(C115*G$3,0)))</f>
        <v>5</v>
      </c>
    </row>
    <row r="116" spans="1:7" x14ac:dyDescent="0.3">
      <c r="A116" s="11" t="s">
        <v>1</v>
      </c>
      <c r="B116" s="11" t="s">
        <v>91</v>
      </c>
      <c r="C116" s="12" t="s">
        <v>154</v>
      </c>
      <c r="D116" s="13"/>
      <c r="E116" s="14" t="str">
        <f t="shared" si="16"/>
        <v/>
      </c>
      <c r="F116" s="13"/>
      <c r="G116" s="28"/>
    </row>
    <row r="117" spans="1:7" x14ac:dyDescent="0.3">
      <c r="A117" s="11" t="s">
        <v>1</v>
      </c>
      <c r="B117" s="11" t="s">
        <v>92</v>
      </c>
      <c r="C117" s="12">
        <v>6420.4</v>
      </c>
      <c r="D117" s="13"/>
      <c r="E117" s="14" t="str">
        <f t="shared" si="16"/>
        <v/>
      </c>
      <c r="F117" s="13">
        <f>C117*F$3</f>
        <v>1.9261199999999998</v>
      </c>
      <c r="G117" s="28">
        <f t="shared" ref="G117:G129" si="17">IF(C117*G$3&lt;5,5,IF(C117*G$3&gt;15,15,ROUNDUP(C117*G$3,0)))</f>
        <v>5</v>
      </c>
    </row>
    <row r="118" spans="1:7" x14ac:dyDescent="0.3">
      <c r="A118" s="11" t="s">
        <v>1</v>
      </c>
      <c r="B118" s="11" t="s">
        <v>61</v>
      </c>
      <c r="C118" s="12">
        <v>59571.9</v>
      </c>
      <c r="D118" s="13"/>
      <c r="E118" s="14" t="str">
        <f t="shared" si="16"/>
        <v/>
      </c>
      <c r="F118" s="13">
        <f>C118*F$3</f>
        <v>17.871569999999998</v>
      </c>
      <c r="G118" s="28">
        <f t="shared" si="17"/>
        <v>15</v>
      </c>
    </row>
    <row r="119" spans="1:7" x14ac:dyDescent="0.3">
      <c r="A119" s="11" t="s">
        <v>1</v>
      </c>
      <c r="B119" s="11" t="s">
        <v>52</v>
      </c>
      <c r="C119" s="12">
        <v>4445.8999999999996</v>
      </c>
      <c r="D119" s="13"/>
      <c r="E119" s="14" t="str">
        <f t="shared" si="16"/>
        <v/>
      </c>
      <c r="F119" s="13">
        <f>C119*F$3</f>
        <v>1.3337699999999997</v>
      </c>
      <c r="G119" s="28">
        <f t="shared" si="17"/>
        <v>5</v>
      </c>
    </row>
    <row r="120" spans="1:7" x14ac:dyDescent="0.3">
      <c r="A120" s="15" t="s">
        <v>1</v>
      </c>
      <c r="B120" s="17" t="s">
        <v>119</v>
      </c>
      <c r="C120" s="16">
        <v>3768.7</v>
      </c>
      <c r="D120" s="13">
        <v>7.5</v>
      </c>
      <c r="E120" s="14">
        <f t="shared" si="16"/>
        <v>1.9900761535808103E-3</v>
      </c>
      <c r="F120" s="13">
        <f>C120*F$3</f>
        <v>1.1306099999999999</v>
      </c>
      <c r="G120" s="28">
        <f t="shared" si="17"/>
        <v>5</v>
      </c>
    </row>
    <row r="121" spans="1:7" x14ac:dyDescent="0.3">
      <c r="A121" s="11" t="s">
        <v>1</v>
      </c>
      <c r="B121" s="11" t="s">
        <v>55</v>
      </c>
      <c r="C121" s="12">
        <v>29837.5</v>
      </c>
      <c r="D121" s="13"/>
      <c r="E121" s="14" t="str">
        <f t="shared" si="16"/>
        <v/>
      </c>
      <c r="F121" s="13">
        <f>C121*F$3</f>
        <v>8.9512499999999999</v>
      </c>
      <c r="G121" s="28">
        <f t="shared" si="17"/>
        <v>9</v>
      </c>
    </row>
    <row r="122" spans="1:7" x14ac:dyDescent="0.3">
      <c r="A122" s="15" t="s">
        <v>1</v>
      </c>
      <c r="B122" s="17" t="s">
        <v>118</v>
      </c>
      <c r="C122" s="16">
        <v>1816.2</v>
      </c>
      <c r="D122" s="13">
        <v>9.61</v>
      </c>
      <c r="E122" s="14">
        <f t="shared" si="16"/>
        <v>5.2912674815548946E-3</v>
      </c>
      <c r="F122" s="13">
        <f>C122*F$3</f>
        <v>0.54486000000000001</v>
      </c>
      <c r="G122" s="28">
        <f t="shared" si="17"/>
        <v>5</v>
      </c>
    </row>
    <row r="123" spans="1:7" x14ac:dyDescent="0.3">
      <c r="A123" s="11" t="s">
        <v>152</v>
      </c>
      <c r="B123" s="11" t="s">
        <v>17</v>
      </c>
      <c r="C123" s="12">
        <v>116486.5</v>
      </c>
      <c r="D123" s="13"/>
      <c r="E123" s="14" t="str">
        <f t="shared" si="16"/>
        <v/>
      </c>
      <c r="F123" s="13">
        <f>C123*F$3</f>
        <v>34.945949999999996</v>
      </c>
      <c r="G123" s="28">
        <f t="shared" si="17"/>
        <v>15</v>
      </c>
    </row>
    <row r="124" spans="1:7" x14ac:dyDescent="0.3">
      <c r="A124" s="11" t="s">
        <v>1</v>
      </c>
      <c r="B124" s="11" t="s">
        <v>93</v>
      </c>
      <c r="C124" s="12">
        <v>35973.199999999997</v>
      </c>
      <c r="D124" s="13"/>
      <c r="E124" s="14" t="str">
        <f t="shared" si="16"/>
        <v/>
      </c>
      <c r="F124" s="13">
        <f>C124*F$3</f>
        <v>10.791959999999998</v>
      </c>
      <c r="G124" s="28">
        <f t="shared" si="17"/>
        <v>11</v>
      </c>
    </row>
    <row r="125" spans="1:7" x14ac:dyDescent="0.3">
      <c r="A125" s="11" t="s">
        <v>1</v>
      </c>
      <c r="B125" s="11" t="s">
        <v>94</v>
      </c>
      <c r="C125" s="12">
        <v>2656.1</v>
      </c>
      <c r="D125" s="13"/>
      <c r="E125" s="14" t="str">
        <f t="shared" si="16"/>
        <v/>
      </c>
      <c r="F125" s="13">
        <f>C125*F$3</f>
        <v>0.79682999999999993</v>
      </c>
      <c r="G125" s="28">
        <f t="shared" si="17"/>
        <v>5</v>
      </c>
    </row>
    <row r="126" spans="1:7" x14ac:dyDescent="0.3">
      <c r="A126" s="15" t="s">
        <v>152</v>
      </c>
      <c r="B126" s="19" t="s">
        <v>120</v>
      </c>
      <c r="C126" s="16">
        <v>1302.5</v>
      </c>
      <c r="D126" s="13">
        <v>6.12</v>
      </c>
      <c r="E126" s="14">
        <f t="shared" si="16"/>
        <v>4.6986564299424183E-3</v>
      </c>
      <c r="F126" s="13">
        <f>C126*F$3</f>
        <v>0.39074999999999999</v>
      </c>
      <c r="G126" s="28">
        <f t="shared" si="17"/>
        <v>5</v>
      </c>
    </row>
    <row r="127" spans="1:7" x14ac:dyDescent="0.3">
      <c r="A127" s="11" t="s">
        <v>152</v>
      </c>
      <c r="B127" s="11" t="s">
        <v>4</v>
      </c>
      <c r="C127" s="12">
        <v>14420.2</v>
      </c>
      <c r="D127" s="13"/>
      <c r="E127" s="14" t="str">
        <f t="shared" si="16"/>
        <v/>
      </c>
      <c r="F127" s="13">
        <f>C127*F$3</f>
        <v>4.32606</v>
      </c>
      <c r="G127" s="28">
        <f t="shared" si="17"/>
        <v>5</v>
      </c>
    </row>
    <row r="128" spans="1:7" x14ac:dyDescent="0.3">
      <c r="A128" s="11" t="s">
        <v>1</v>
      </c>
      <c r="B128" s="11" t="s">
        <v>69</v>
      </c>
      <c r="C128" s="12">
        <v>1234.7</v>
      </c>
      <c r="D128" s="13"/>
      <c r="E128" s="14" t="str">
        <f t="shared" si="16"/>
        <v/>
      </c>
      <c r="F128" s="13">
        <f>C128*F$3</f>
        <v>0.37040999999999996</v>
      </c>
      <c r="G128" s="28">
        <f t="shared" si="17"/>
        <v>5</v>
      </c>
    </row>
    <row r="129" spans="1:7" x14ac:dyDescent="0.3">
      <c r="A129" s="11" t="s">
        <v>1</v>
      </c>
      <c r="B129" s="11" t="s">
        <v>95</v>
      </c>
      <c r="C129" s="12">
        <v>14021.4</v>
      </c>
      <c r="D129" s="13"/>
      <c r="E129" s="14" t="str">
        <f t="shared" ref="E129:E132" si="18">IF(D129="","",D129/C129)</f>
        <v/>
      </c>
      <c r="F129" s="13">
        <f>C129*F$3</f>
        <v>4.2064199999999996</v>
      </c>
      <c r="G129" s="28">
        <f t="shared" si="17"/>
        <v>5</v>
      </c>
    </row>
    <row r="130" spans="1:7" x14ac:dyDescent="0.3">
      <c r="A130" s="11" t="s">
        <v>1</v>
      </c>
      <c r="B130" s="11" t="s">
        <v>14</v>
      </c>
      <c r="C130" s="12" t="s">
        <v>154</v>
      </c>
      <c r="D130" s="13"/>
      <c r="E130" s="14" t="str">
        <f t="shared" si="18"/>
        <v/>
      </c>
      <c r="F130" s="13"/>
      <c r="G130" s="28"/>
    </row>
    <row r="131" spans="1:7" x14ac:dyDescent="0.3">
      <c r="A131" s="11" t="s">
        <v>1</v>
      </c>
      <c r="B131" s="11" t="s">
        <v>7</v>
      </c>
      <c r="C131" s="12">
        <v>4217.2</v>
      </c>
      <c r="D131" s="13"/>
      <c r="E131" s="14" t="str">
        <f t="shared" si="18"/>
        <v/>
      </c>
      <c r="F131" s="13">
        <f>C131*F$3</f>
        <v>1.2651599999999998</v>
      </c>
      <c r="G131" s="28">
        <f>IF(C131*G$3&lt;5,5,IF(C131*G$3&gt;15,15,ROUNDUP(C131*G$3,0)))</f>
        <v>5</v>
      </c>
    </row>
    <row r="132" spans="1:7" x14ac:dyDescent="0.3">
      <c r="A132" s="11" t="s">
        <v>1</v>
      </c>
      <c r="B132" s="11" t="s">
        <v>96</v>
      </c>
      <c r="C132" s="12">
        <v>16675.599999999999</v>
      </c>
      <c r="D132" s="13"/>
      <c r="E132" s="14" t="str">
        <f t="shared" si="18"/>
        <v/>
      </c>
      <c r="F132" s="13">
        <f>C132*F$3</f>
        <v>5.0026799999999989</v>
      </c>
      <c r="G132" s="28">
        <f>IF(C132*G$3&lt;5,5,IF(C132*G$3&gt;15,15,ROUNDUP(C132*G$3,0)))</f>
        <v>6</v>
      </c>
    </row>
    <row r="133" spans="1:7" x14ac:dyDescent="0.3">
      <c r="A133" s="11" t="s">
        <v>1</v>
      </c>
      <c r="B133" s="11" t="s">
        <v>13</v>
      </c>
      <c r="C133" s="12">
        <v>4288.3999999999996</v>
      </c>
      <c r="D133" s="13"/>
      <c r="E133" s="14" t="str">
        <f t="shared" ref="E133:E146" si="19">IF(D133="","",D133/C133)</f>
        <v/>
      </c>
      <c r="F133" s="13">
        <f>C133*F$3</f>
        <v>1.2865199999999999</v>
      </c>
      <c r="G133" s="28">
        <f>IF(C133*G$3&lt;5,5,IF(C133*G$3&gt;15,15,ROUNDUP(C133*G$3,0)))</f>
        <v>5</v>
      </c>
    </row>
    <row r="134" spans="1:7" x14ac:dyDescent="0.3">
      <c r="A134" s="15" t="s">
        <v>1</v>
      </c>
      <c r="B134" s="17" t="s">
        <v>121</v>
      </c>
      <c r="C134" s="16">
        <v>2932.6</v>
      </c>
      <c r="D134" s="13">
        <v>9.6</v>
      </c>
      <c r="E134" s="14">
        <f t="shared" si="19"/>
        <v>3.2735456591420583E-3</v>
      </c>
      <c r="F134" s="13">
        <f>C134*F$3</f>
        <v>0.8797799999999999</v>
      </c>
      <c r="G134" s="28">
        <f>IF(C134*G$3&lt;5,5,IF(C134*G$3&gt;15,15,ROUNDUP(C134*G$3,0)))</f>
        <v>5</v>
      </c>
    </row>
    <row r="135" spans="1:7" x14ac:dyDescent="0.3">
      <c r="A135" s="11" t="s">
        <v>152</v>
      </c>
      <c r="B135" s="11" t="s">
        <v>2</v>
      </c>
      <c r="C135" s="12">
        <v>19209.5</v>
      </c>
      <c r="D135" s="13"/>
      <c r="E135" s="14" t="str">
        <f t="shared" si="19"/>
        <v/>
      </c>
      <c r="F135" s="13">
        <f>C135*F$3</f>
        <v>5.7628499999999994</v>
      </c>
      <c r="G135" s="28">
        <f>IF(C135*G$3&lt;5,5,IF(C135*G$3&gt;15,15,ROUNDUP(C135*G$3,0)))</f>
        <v>6</v>
      </c>
    </row>
    <row r="136" spans="1:7" x14ac:dyDescent="0.3">
      <c r="A136" s="11" t="s">
        <v>1</v>
      </c>
      <c r="B136" s="11" t="s">
        <v>35</v>
      </c>
      <c r="C136" s="12">
        <v>4417.6000000000004</v>
      </c>
      <c r="D136" s="13"/>
      <c r="E136" s="14" t="str">
        <f t="shared" si="19"/>
        <v/>
      </c>
      <c r="F136" s="13">
        <f>C136*F$3</f>
        <v>1.32528</v>
      </c>
      <c r="G136" s="28">
        <f>IF(C136*G$3&lt;5,5,IF(C136*G$3&gt;15,15,ROUNDUP(C136*G$3,0)))</f>
        <v>5</v>
      </c>
    </row>
    <row r="137" spans="1:7" x14ac:dyDescent="0.3">
      <c r="A137" s="11" t="s">
        <v>1</v>
      </c>
      <c r="B137" s="11" t="s">
        <v>24</v>
      </c>
      <c r="C137" s="12">
        <v>2380.1999999999998</v>
      </c>
      <c r="D137" s="13"/>
      <c r="E137" s="14" t="str">
        <f t="shared" si="19"/>
        <v/>
      </c>
      <c r="F137" s="13">
        <f>C137*F$3</f>
        <v>0.71405999999999992</v>
      </c>
      <c r="G137" s="28">
        <f>IF(C137*G$3&lt;5,5,IF(C137*G$3&gt;15,15,ROUNDUP(C137*G$3,0)))</f>
        <v>5</v>
      </c>
    </row>
    <row r="138" spans="1:7" x14ac:dyDescent="0.3">
      <c r="A138" s="11" t="s">
        <v>1</v>
      </c>
      <c r="B138" s="11" t="s">
        <v>97</v>
      </c>
      <c r="C138" s="12" t="s">
        <v>154</v>
      </c>
      <c r="D138" s="13"/>
      <c r="E138" s="14" t="str">
        <f t="shared" si="19"/>
        <v/>
      </c>
      <c r="F138" s="13"/>
      <c r="G138" s="28"/>
    </row>
    <row r="139" spans="1:7" x14ac:dyDescent="0.3">
      <c r="A139" s="11" t="s">
        <v>1</v>
      </c>
      <c r="B139" s="11" t="s">
        <v>98</v>
      </c>
      <c r="C139" s="12">
        <v>6693.8</v>
      </c>
      <c r="D139" s="13"/>
      <c r="E139" s="14" t="str">
        <f t="shared" si="19"/>
        <v/>
      </c>
      <c r="F139" s="13">
        <f t="shared" ref="F139:F144" si="20">C139*F$3</f>
        <v>2.00814</v>
      </c>
      <c r="G139" s="28">
        <f t="shared" ref="G139:G144" si="21">IF(C139*G$3&lt;5,5,IF(C139*G$3&gt;15,15,ROUNDUP(C139*G$3,0)))</f>
        <v>5</v>
      </c>
    </row>
    <row r="140" spans="1:7" x14ac:dyDescent="0.3">
      <c r="A140" s="11" t="s">
        <v>1</v>
      </c>
      <c r="B140" s="11" t="s">
        <v>99</v>
      </c>
      <c r="C140" s="12">
        <v>26868.1</v>
      </c>
      <c r="D140" s="13"/>
      <c r="E140" s="14" t="str">
        <f t="shared" si="19"/>
        <v/>
      </c>
      <c r="F140" s="13">
        <f t="shared" si="20"/>
        <v>8.0604299999999984</v>
      </c>
      <c r="G140" s="28">
        <f t="shared" si="21"/>
        <v>9</v>
      </c>
    </row>
    <row r="141" spans="1:7" x14ac:dyDescent="0.3">
      <c r="A141" s="15" t="s">
        <v>152</v>
      </c>
      <c r="B141" s="20" t="s">
        <v>122</v>
      </c>
      <c r="C141" s="16">
        <v>11594.7</v>
      </c>
      <c r="D141" s="13">
        <v>4.2699999999999996</v>
      </c>
      <c r="E141" s="14">
        <f t="shared" si="19"/>
        <v>3.6827171035041866E-4</v>
      </c>
      <c r="F141" s="13">
        <f t="shared" si="20"/>
        <v>3.4784099999999998</v>
      </c>
      <c r="G141" s="28">
        <f t="shared" si="21"/>
        <v>5</v>
      </c>
    </row>
    <row r="142" spans="1:7" x14ac:dyDescent="0.3">
      <c r="A142" s="11" t="s">
        <v>1</v>
      </c>
      <c r="B142" s="11" t="s">
        <v>30</v>
      </c>
      <c r="C142" s="12">
        <v>16194.2</v>
      </c>
      <c r="D142" s="13"/>
      <c r="E142" s="14" t="str">
        <f t="shared" si="19"/>
        <v/>
      </c>
      <c r="F142" s="13">
        <f t="shared" si="20"/>
        <v>4.8582599999999996</v>
      </c>
      <c r="G142" s="28">
        <f t="shared" si="21"/>
        <v>5</v>
      </c>
    </row>
    <row r="143" spans="1:7" x14ac:dyDescent="0.3">
      <c r="A143" s="11" t="s">
        <v>1</v>
      </c>
      <c r="B143" s="11" t="s">
        <v>65</v>
      </c>
      <c r="C143" s="12">
        <v>23390.5</v>
      </c>
      <c r="D143" s="13"/>
      <c r="E143" s="14" t="str">
        <f t="shared" si="19"/>
        <v/>
      </c>
      <c r="F143" s="13">
        <f t="shared" si="20"/>
        <v>7.0171499999999991</v>
      </c>
      <c r="G143" s="28">
        <f t="shared" si="21"/>
        <v>8</v>
      </c>
    </row>
    <row r="144" spans="1:7" x14ac:dyDescent="0.3">
      <c r="A144" s="11" t="s">
        <v>1</v>
      </c>
      <c r="B144" s="11" t="s">
        <v>100</v>
      </c>
      <c r="C144" s="12">
        <v>5082.3999999999996</v>
      </c>
      <c r="D144" s="13"/>
      <c r="E144" s="14" t="str">
        <f t="shared" si="19"/>
        <v/>
      </c>
      <c r="F144" s="13">
        <f t="shared" si="20"/>
        <v>1.5247199999999999</v>
      </c>
      <c r="G144" s="28">
        <f t="shared" si="21"/>
        <v>5</v>
      </c>
    </row>
    <row r="145" spans="1:7" x14ac:dyDescent="0.3">
      <c r="A145" s="11" t="s">
        <v>1</v>
      </c>
      <c r="B145" s="11" t="s">
        <v>51</v>
      </c>
      <c r="C145" s="12" t="s">
        <v>154</v>
      </c>
      <c r="D145" s="13"/>
      <c r="E145" s="14" t="str">
        <f t="shared" si="19"/>
        <v/>
      </c>
      <c r="F145" s="13"/>
      <c r="G145" s="28"/>
    </row>
    <row r="146" spans="1:7" x14ac:dyDescent="0.3">
      <c r="A146" s="15" t="s">
        <v>1</v>
      </c>
      <c r="B146" s="19" t="s">
        <v>123</v>
      </c>
      <c r="C146" s="16">
        <v>2397.8000000000002</v>
      </c>
      <c r="D146" s="13">
        <v>9.6</v>
      </c>
      <c r="E146" s="14">
        <f t="shared" si="19"/>
        <v>4.0036700308616231E-3</v>
      </c>
      <c r="F146" s="13">
        <f t="shared" ref="F146:F150" si="22">C146*F$3</f>
        <v>0.71933999999999998</v>
      </c>
      <c r="G146" s="28">
        <f t="shared" ref="G146:G150" si="23">IF(C146*G$3&lt;5,5,IF(C146*G$3&gt;15,15,ROUNDUP(C146*G$3,0)))</f>
        <v>5</v>
      </c>
    </row>
    <row r="147" spans="1:7" x14ac:dyDescent="0.3">
      <c r="A147" s="15" t="s">
        <v>152</v>
      </c>
      <c r="B147" s="17" t="s">
        <v>133</v>
      </c>
      <c r="C147" s="16">
        <v>24625.5</v>
      </c>
      <c r="D147" s="13">
        <v>13.43</v>
      </c>
      <c r="E147" s="14">
        <f t="shared" ref="E147:E154" si="24">IF(D147="","",D147/C147)</f>
        <v>5.4536963716472764E-4</v>
      </c>
      <c r="F147" s="13">
        <f t="shared" si="22"/>
        <v>7.3876499999999989</v>
      </c>
      <c r="G147" s="28">
        <f t="shared" si="23"/>
        <v>8</v>
      </c>
    </row>
    <row r="148" spans="1:7" x14ac:dyDescent="0.3">
      <c r="A148" s="15" t="s">
        <v>152</v>
      </c>
      <c r="B148" s="17" t="s">
        <v>106</v>
      </c>
      <c r="C148" s="16">
        <v>69287.5</v>
      </c>
      <c r="D148" s="13">
        <v>17.850000000000001</v>
      </c>
      <c r="E148" s="14">
        <f t="shared" si="24"/>
        <v>2.5762222623128272E-4</v>
      </c>
      <c r="F148" s="13">
        <f t="shared" si="22"/>
        <v>20.786249999999999</v>
      </c>
      <c r="G148" s="28">
        <f t="shared" si="23"/>
        <v>15</v>
      </c>
    </row>
    <row r="149" spans="1:7" x14ac:dyDescent="0.3">
      <c r="A149" s="11" t="s">
        <v>1</v>
      </c>
      <c r="B149" s="11" t="s">
        <v>101</v>
      </c>
      <c r="C149" s="12">
        <v>3105.1</v>
      </c>
      <c r="D149" s="13"/>
      <c r="E149" s="14" t="str">
        <f t="shared" si="24"/>
        <v/>
      </c>
      <c r="F149" s="13">
        <f t="shared" si="22"/>
        <v>0.93152999999999986</v>
      </c>
      <c r="G149" s="28">
        <f t="shared" si="23"/>
        <v>5</v>
      </c>
    </row>
    <row r="150" spans="1:7" x14ac:dyDescent="0.3">
      <c r="A150" s="11" t="s">
        <v>152</v>
      </c>
      <c r="B150" s="11" t="s">
        <v>3</v>
      </c>
      <c r="C150" s="12">
        <v>11553.1</v>
      </c>
      <c r="D150" s="13"/>
      <c r="E150" s="14" t="str">
        <f t="shared" si="24"/>
        <v/>
      </c>
      <c r="F150" s="13">
        <f t="shared" si="22"/>
        <v>3.4659299999999997</v>
      </c>
      <c r="G150" s="28">
        <f t="shared" si="23"/>
        <v>5</v>
      </c>
    </row>
    <row r="151" spans="1:7" x14ac:dyDescent="0.3">
      <c r="A151" s="11" t="s">
        <v>1</v>
      </c>
      <c r="B151" s="11" t="s">
        <v>102</v>
      </c>
      <c r="C151" s="12" t="s">
        <v>155</v>
      </c>
      <c r="D151" s="13"/>
      <c r="E151" s="14" t="str">
        <f t="shared" si="24"/>
        <v/>
      </c>
      <c r="F151" s="13"/>
      <c r="G151" s="28"/>
    </row>
    <row r="152" spans="1:7" x14ac:dyDescent="0.3">
      <c r="A152" s="11" t="s">
        <v>1</v>
      </c>
      <c r="B152" s="11" t="s">
        <v>12</v>
      </c>
      <c r="C152" s="12">
        <v>3688.5</v>
      </c>
      <c r="D152" s="13"/>
      <c r="E152" s="14" t="str">
        <f t="shared" si="24"/>
        <v/>
      </c>
      <c r="F152" s="13">
        <f>C152*F$3</f>
        <v>1.1065499999999999</v>
      </c>
      <c r="G152" s="28">
        <f>IF(C152*G$3&lt;5,5,IF(C152*G$3&gt;15,15,ROUNDUP(C152*G$3,0)))</f>
        <v>5</v>
      </c>
    </row>
    <row r="153" spans="1:7" x14ac:dyDescent="0.3">
      <c r="A153" s="11" t="s">
        <v>1</v>
      </c>
      <c r="B153" s="11" t="s">
        <v>28</v>
      </c>
      <c r="C153" s="12">
        <v>3623.9</v>
      </c>
      <c r="D153" s="13"/>
      <c r="E153" s="14" t="str">
        <f t="shared" si="24"/>
        <v/>
      </c>
      <c r="F153" s="13">
        <f>C153*F$3</f>
        <v>1.08717</v>
      </c>
      <c r="G153" s="28">
        <f>IF(C153*G$3&lt;5,5,IF(C153*G$3&gt;15,15,ROUNDUP(C153*G$3,0)))</f>
        <v>5</v>
      </c>
    </row>
    <row r="154" spans="1:7" x14ac:dyDescent="0.3">
      <c r="A154" s="15" t="s">
        <v>152</v>
      </c>
      <c r="B154" s="17" t="s">
        <v>124</v>
      </c>
      <c r="C154" s="16">
        <v>2444.5</v>
      </c>
      <c r="D154" s="13">
        <v>8.35</v>
      </c>
      <c r="E154" s="14">
        <f t="shared" si="24"/>
        <v>3.415831458375946E-3</v>
      </c>
      <c r="F154" s="13">
        <f>C154*F$3</f>
        <v>0.73334999999999995</v>
      </c>
      <c r="G154" s="28">
        <f>IF(C154*G$3&lt;5,5,IF(C154*G$3&gt;15,15,ROUNDUP(C154*G$3,0)))</f>
        <v>5</v>
      </c>
    </row>
    <row r="155" spans="1:7" x14ac:dyDescent="0.3">
      <c r="C155" s="24"/>
    </row>
    <row r="156" spans="1:7" x14ac:dyDescent="0.3">
      <c r="C156" s="24"/>
    </row>
    <row r="157" spans="1:7" x14ac:dyDescent="0.3">
      <c r="C157" s="24"/>
    </row>
    <row r="158" spans="1:7" x14ac:dyDescent="0.3">
      <c r="C158" s="24"/>
    </row>
    <row r="159" spans="1:7" x14ac:dyDescent="0.3">
      <c r="C159" s="24"/>
    </row>
    <row r="160" spans="1:7" x14ac:dyDescent="0.3">
      <c r="C160" s="24"/>
    </row>
    <row r="161" spans="3:3" x14ac:dyDescent="0.3">
      <c r="C161" s="24"/>
    </row>
    <row r="162" spans="3:3" x14ac:dyDescent="0.3">
      <c r="C162" s="24"/>
    </row>
    <row r="163" spans="3:3" x14ac:dyDescent="0.3">
      <c r="C163" s="24"/>
    </row>
    <row r="164" spans="3:3" x14ac:dyDescent="0.3">
      <c r="C164" s="24"/>
    </row>
  </sheetData>
  <autoFilter ref="A4:G154" xr:uid="{8F149B6A-E5BB-4DF8-8A6E-73DCE9C9CB42}"/>
  <sortState xmlns:xlrd2="http://schemas.microsoft.com/office/spreadsheetml/2017/richdata2" ref="A5:D165">
    <sortCondition ref="B4:B165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a46940-1c03-47ca-9512-fb70694c3fca" xsi:nil="true"/>
    <lcf76f155ced4ddcb4097134ff3c332f xmlns="299994e0-4625-49cd-964e-b5a758f3cc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9A55FB546354BAC4BC6CDD8562338" ma:contentTypeVersion="18" ma:contentTypeDescription="Create a new document." ma:contentTypeScope="" ma:versionID="3f8c094424465e4ca4799c3fbba163dd">
  <xsd:schema xmlns:xsd="http://www.w3.org/2001/XMLSchema" xmlns:xs="http://www.w3.org/2001/XMLSchema" xmlns:p="http://schemas.microsoft.com/office/2006/metadata/properties" xmlns:ns2="fca46940-1c03-47ca-9512-fb70694c3fca" xmlns:ns3="299994e0-4625-49cd-964e-b5a758f3cc24" targetNamespace="http://schemas.microsoft.com/office/2006/metadata/properties" ma:root="true" ma:fieldsID="5b55eb38ad99637b10375ec2a4e18f6b" ns2:_="" ns3:_="">
    <xsd:import namespace="fca46940-1c03-47ca-9512-fb70694c3fca"/>
    <xsd:import namespace="299994e0-4625-49cd-964e-b5a758f3cc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46940-1c03-47ca-9512-fb70694c3f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5f04c8-1f10-4f29-b31e-c5bd03f7b019}" ma:internalName="TaxCatchAll" ma:showField="CatchAllData" ma:web="fca46940-1c03-47ca-9512-fb70694c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994e0-4625-49cd-964e-b5a758f3c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6daa675-1b4f-420e-bce8-a71a973524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0BC35E-9365-43C3-93AA-508FD0717975}">
  <ds:schemaRefs>
    <ds:schemaRef ds:uri="17f108a6-cd73-49e8-9d12-f920fc709cdc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f162f72-88bd-4721-b6cd-883f789a8e91"/>
    <ds:schemaRef ds:uri="http://schemas.microsoft.com/office/2006/metadata/properties"/>
    <ds:schemaRef ds:uri="http://purl.org/dc/dcmitype/"/>
    <ds:schemaRef ds:uri="fca46940-1c03-47ca-9512-fb70694c3fca"/>
    <ds:schemaRef ds:uri="299994e0-4625-49cd-964e-b5a758f3cc24"/>
  </ds:schemaRefs>
</ds:datastoreItem>
</file>

<file path=customXml/itemProps2.xml><?xml version="1.0" encoding="utf-8"?>
<ds:datastoreItem xmlns:ds="http://schemas.openxmlformats.org/officeDocument/2006/customXml" ds:itemID="{4D0C7589-4CF8-4DDC-9B94-529E7B254F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169BD4-9C57-4AA1-83A8-F48B398F2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46940-1c03-47ca-9512-fb70694c3fca"/>
    <ds:schemaRef ds:uri="299994e0-4625-49cd-964e-b5a758f3c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Territory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 Simic</cp:lastModifiedBy>
  <dcterms:created xsi:type="dcterms:W3CDTF">2022-11-23T16:24:01Z</dcterms:created>
  <dcterms:modified xsi:type="dcterms:W3CDTF">2025-09-30T12:43:53Z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0x010100B3C9A55FB546354BAC4BC6CDD8562338</vt:lpwstr>
  </property>
</Properties>
</file>